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4\Filer til hjemmesiden\"/>
    </mc:Choice>
  </mc:AlternateContent>
  <xr:revisionPtr revIDLastSave="0" documentId="13_ncr:1_{8F86F79F-E58B-428C-BD35-7F3F66CA4E1B}" xr6:coauthVersionLast="47" xr6:coauthVersionMax="47" xr10:uidLastSave="{00000000-0000-0000-0000-000000000000}"/>
  <bookViews>
    <workbookView xWindow="3090" yWindow="1425" windowWidth="21600" windowHeight="12645" xr2:uid="{00000000-000D-0000-FFFF-FFFF00000000}"/>
  </bookViews>
  <sheets>
    <sheet name="studieretning (kult)" sheetId="7" r:id="rId1"/>
    <sheet name="antal lektioner (kult)" sheetId="1" state="hidden" r:id="rId2"/>
    <sheet name="fordybelsestid (kult)" sheetId="4" state="hidden" r:id="rId3"/>
    <sheet name="større skriftlige opgaver (kult" sheetId="5" state="hidden" r:id="rId4"/>
    <sheet name="valgfag (kult)" sheetId="2" state="hidden" r:id="rId5"/>
  </sheets>
  <definedNames>
    <definedName name="_2.fr.sprog">'valgfag (kult)'!$C$2:$C$5</definedName>
    <definedName name="kunstn._fag">'valgfag (kult)'!#REF!</definedName>
    <definedName name="nat.vid.fag_B">valgfag A eller B</definedName>
    <definedName name="naturv.fag_B">'valgfag (kult)'!$A$2:$A$5</definedName>
    <definedName name="naturv.fag_C">'valgfag (kult)'!#REF!</definedName>
    <definedName name="valgfag">'studieretning (kult)'!$H$8</definedName>
    <definedName name="valgfag_A">'valgfag (kult)'!$D$3:$D$3</definedName>
    <definedName name="valgfag_A_eller_B">'studieretning (kult)'!$H$8</definedName>
    <definedName name="valgfag_B_1">'valgfag (kult)'!#REF!</definedName>
    <definedName name="valgfag_B_2">'valgfag (kult)'!#REF!</definedName>
    <definedName name="valgfag_C">'valgfag (kult)'!$B$2:$B$17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4" l="1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L11" i="4"/>
  <c r="K11" i="4"/>
  <c r="J11" i="4"/>
  <c r="I11" i="4"/>
  <c r="H11" i="4"/>
  <c r="G11" i="4"/>
  <c r="F11" i="4"/>
  <c r="E11" i="4"/>
  <c r="D11" i="4"/>
  <c r="C11" i="4"/>
  <c r="O10" i="4"/>
  <c r="J9" i="4"/>
  <c r="I9" i="4"/>
  <c r="G9" i="4"/>
  <c r="F9" i="4"/>
  <c r="E9" i="4"/>
  <c r="D9" i="4"/>
  <c r="C9" i="4"/>
  <c r="K7" i="4"/>
  <c r="D7" i="4"/>
  <c r="C7" i="4"/>
  <c r="O15" i="4" l="1"/>
  <c r="D7" i="1"/>
  <c r="J15" i="1" l="1"/>
  <c r="J9" i="1" l="1"/>
  <c r="I9" i="1"/>
  <c r="L11" i="1"/>
  <c r="J11" i="1"/>
  <c r="I11" i="1"/>
  <c r="L13" i="1"/>
  <c r="H13" i="1"/>
  <c r="G15" i="1"/>
  <c r="F15" i="1"/>
  <c r="E15" i="1"/>
  <c r="D15" i="1"/>
  <c r="C15" i="1"/>
  <c r="H11" i="1" l="1"/>
  <c r="G8" i="7" l="1"/>
  <c r="H9" i="4" s="1"/>
  <c r="J13" i="1"/>
  <c r="I13" i="1"/>
  <c r="G9" i="1"/>
  <c r="K7" i="1"/>
  <c r="C7" i="1"/>
  <c r="K13" i="1"/>
  <c r="G13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P15" i="1" l="1"/>
  <c r="K11" i="1"/>
  <c r="H9" i="1" l="1"/>
</calcChain>
</file>

<file path=xl/sharedStrings.xml><?xml version="1.0" encoding="utf-8"?>
<sst xmlns="http://schemas.openxmlformats.org/spreadsheetml/2006/main" count="173" uniqueCount="92">
  <si>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</si>
  <si>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</si>
  <si>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</si>
  <si>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</si>
  <si>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</si>
  <si>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</si>
  <si>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</si>
  <si>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</si>
  <si>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</si>
  <si>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</si>
  <si>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</si>
  <si>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</si>
  <si>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</si>
  <si>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</si>
  <si>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</si>
  <si>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</si>
  <si>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</si>
  <si>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</si>
  <si>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</si>
  <si>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</si>
  <si>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</si>
  <si>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</si>
  <si>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</si>
  <si>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</si>
  <si>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</si>
  <si>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</si>
  <si>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</si>
  <si>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</si>
  <si>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</si>
  <si>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</si>
  <si>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</si>
  <si>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</si>
  <si>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</si>
  <si>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</si>
  <si>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</si>
  <si>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</si>
  <si>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</si>
  <si>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</si>
  <si>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</si>
  <si>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</si>
  <si>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</si>
  <si>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</si>
  <si>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Engelsk A</t>
  </si>
  <si>
    <t>Samfundsfag C</t>
  </si>
  <si>
    <t>Oldtidskundskab C</t>
  </si>
  <si>
    <t>Fysik C</t>
  </si>
  <si>
    <t>Religion C</t>
  </si>
  <si>
    <t>Biologi C</t>
  </si>
  <si>
    <t>Kunstn.fag</t>
  </si>
  <si>
    <t>Valgfag C</t>
  </si>
  <si>
    <t>Valgfag A eller B</t>
  </si>
  <si>
    <t>Valgfag B</t>
  </si>
  <si>
    <t>Fransk beg. A</t>
  </si>
  <si>
    <t>Fransk forts. B</t>
  </si>
  <si>
    <t>Tysk forts. B</t>
  </si>
  <si>
    <t>Fransk forts. C</t>
  </si>
  <si>
    <t>Tysk forts. C</t>
  </si>
  <si>
    <t>Spansk beg. A</t>
  </si>
  <si>
    <t>Informatik C</t>
  </si>
  <si>
    <t>Kinesiske områdest. C</t>
  </si>
  <si>
    <t>Studieretningen har mindst 3 fremmedsprog, og derfor behøver du ikke vælge et naturvidenskabeligt fag på B-niveau (§25, stk.2)</t>
  </si>
  <si>
    <t>Billedkunst C</t>
  </si>
  <si>
    <t>Valgfag B eller C</t>
  </si>
  <si>
    <t>Filosofi B+C</t>
  </si>
  <si>
    <t>Psykologi B+C</t>
  </si>
  <si>
    <t>Fransk forts. B+C</t>
  </si>
  <si>
    <t>Tysk forts. B+C</t>
  </si>
  <si>
    <t>Billedkunst B</t>
  </si>
  <si>
    <t>Studieretningen har Latin, og du kan derfor nøjes med i alt to naturvidenskabelige fag på C-niveau: Fysik, Biologi (§25, stk.5)</t>
  </si>
  <si>
    <t>Filosofi C / Psykologi C</t>
  </si>
  <si>
    <t>Filosofi B</t>
  </si>
  <si>
    <t>Psykologi B</t>
  </si>
  <si>
    <t>Fransk beg. B+C</t>
  </si>
  <si>
    <t>Matematik A</t>
  </si>
  <si>
    <t>Samfundsfag B</t>
  </si>
  <si>
    <t>Tysk beg. B+C</t>
  </si>
  <si>
    <t>Kunstnerisk fag</t>
  </si>
  <si>
    <t>Græsk C</t>
  </si>
  <si>
    <t>Latin B</t>
  </si>
  <si>
    <t>Matematik C</t>
  </si>
  <si>
    <t>Latin B / Matematik B</t>
  </si>
  <si>
    <t xml:space="preserve">         Spansk beg. A - Engelsk A - Latin C</t>
  </si>
  <si>
    <t>Design og arkitektur B</t>
  </si>
  <si>
    <t>Latin B har 35 timers fordybelsestid.</t>
  </si>
  <si>
    <t>Dramatik C</t>
  </si>
  <si>
    <t>2024-2027</t>
  </si>
  <si>
    <t>Du har mulighed for at vælge fag i de mørke rubrikker.</t>
  </si>
  <si>
    <t>1. Start med at vælge fag i 1.g.</t>
  </si>
  <si>
    <t>2. Så skal du vælge mellem Latin B og Matematik B.</t>
  </si>
  <si>
    <t>3. Derefter skal du i 3.g vælge fag i Valgfag A eller B (medmindre den allerede er udfyldt).</t>
  </si>
  <si>
    <t>4. Og til sidst skal du vælge fag i  de to øvrige valgfagsrubrikker.</t>
  </si>
  <si>
    <t xml:space="preserve">   Vælger du et fag med B+C, skal du lade rubrikken ved siden af stå med teksten Valgfag B eller 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</si>
</sst>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666666"/>
      <name val="Verdana"/>
      <family val="2"/>
    </font>
    <font>
      <sz val="14"/>
      <color theme="1"/>
      <name val="Arial"/>
      <family val="2"/>
    </font>
    <font>
      <sz val="12"/>
      <name val="Arial"/>
      <family val="2"/>
    </font>
    <font>
      <b/>
      <sz val="10"/>
      <color indexed="9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43000C"/>
        <bgColor indexed="64"/>
      </patternFill>
    </fill>
    <fill>
      <patternFill patternType="solid">
        <fgColor rgb="FFFF41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wrapText="1"/>
    </xf>
    <xf numFmtId="0" fontId="10" fillId="0" borderId="5" xfId="0" applyFont="1" applyBorder="1"/>
    <xf numFmtId="0" fontId="10" fillId="0" borderId="0" xfId="0" applyFont="1"/>
    <xf numFmtId="0" fontId="8" fillId="3" borderId="0" xfId="0" applyFont="1" applyFill="1"/>
    <xf numFmtId="0" fontId="10" fillId="3" borderId="5" xfId="0" applyFont="1" applyFill="1" applyBorder="1"/>
    <xf numFmtId="0" fontId="10" fillId="3" borderId="0" xfId="0" applyFont="1" applyFill="1"/>
    <xf numFmtId="0" fontId="8" fillId="3" borderId="5" xfId="0" applyFont="1" applyFill="1" applyBorder="1"/>
    <xf numFmtId="0" fontId="8" fillId="2" borderId="0" xfId="0" applyFont="1" applyFill="1"/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0" fillId="2" borderId="6" xfId="0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left"/>
    </xf>
    <xf numFmtId="0" fontId="6" fillId="2" borderId="3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2" borderId="0" xfId="0" applyFill="1" applyAlignment="1">
      <alignment horizontal="left"/>
    </xf>
    <xf numFmtId="0" fontId="6" fillId="2" borderId="4" xfId="0" applyFont="1" applyFill="1" applyBorder="1" applyAlignment="1">
      <alignment horizontal="center"/>
    </xf>
    <xf numFmtId="0" fontId="13" fillId="2" borderId="0" xfId="0" applyFont="1" applyFill="1" applyAlignment="1">
      <alignment horizontal="left"/>
    </xf>
    <xf numFmtId="0" fontId="9" fillId="5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7" fillId="4" borderId="2" xfId="0" applyFont="1" applyFill="1" applyBorder="1" applyAlignment="1" applyProtection="1">
      <alignment horizontal="center" vertical="center"/>
      <protection locked="0"/>
    </xf>
    <xf numFmtId="0" fontId="16" fillId="0" borderId="2" xfId="0" applyFont="1" applyBorder="1"/>
    <xf numFmtId="0" fontId="16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/>
    <xf numFmtId="0" fontId="21" fillId="0" borderId="0" xfId="0" applyFont="1" applyAlignment="1">
      <alignment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1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5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AF008"/>
      <color rgb="FF2F2C2D"/>
      <color rgb="FFC23137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1</xdr:row>
      <xdr:rowOff>56849</xdr:rowOff>
    </xdr:from>
    <xdr:to>
      <xdr:col>10</xdr:col>
      <xdr:colOff>1019175</xdr:colOff>
      <xdr:row>5</xdr:row>
      <xdr:rowOff>11048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075" y="218774"/>
          <a:ext cx="1924050" cy="71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33"/>
  <sheetViews>
    <sheetView showGridLines="0" showRowColHeaders="0" tabSelected="1" zoomScaleNormal="100" workbookViewId="0">
      <selection activeCell="C25" sqref="C25"/>
    </sheetView>
  </sheetViews>
  <sheetFormatPr defaultRowHeight="12.75" x14ac:dyDescent="0.2"/>
  <cols>
    <col min="1" max="1" width="4.7109375" customWidth="1"/>
    <col min="2" max="4" width="10.7109375" customWidth="1"/>
    <col min="5" max="11" width="15.7109375" customWidth="1"/>
  </cols>
  <sheetData>
    <row r="2" spans="1:16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0" customHeight="1" x14ac:dyDescent="0.25">
      <c r="A7" s="32"/>
      <c r="B7" s="33"/>
      <c r="C7" s="51" t="s">
        <v>81</v>
      </c>
      <c r="D7" s="51"/>
      <c r="E7" s="51"/>
      <c r="F7" s="51"/>
      <c r="G7" s="51"/>
      <c r="H7" s="51"/>
      <c r="I7" s="51"/>
      <c r="J7" s="51" t="s">
        <v>85</v>
      </c>
      <c r="K7" s="52"/>
      <c r="L7" s="5"/>
      <c r="M7" s="5"/>
      <c r="N7" s="5"/>
      <c r="O7" s="5"/>
      <c r="P7" s="5"/>
    </row>
    <row r="8" spans="1:16" ht="24.95" customHeight="1" x14ac:dyDescent="0.25">
      <c r="A8" s="34" t="s">
        <v>37</v>
      </c>
      <c r="B8" s="35" t="s">
        <v>38</v>
      </c>
      <c r="C8" s="35" t="s">
        <v>39</v>
      </c>
      <c r="D8" s="35" t="s">
        <v>41</v>
      </c>
      <c r="E8" s="37" t="s">
        <v>42</v>
      </c>
      <c r="F8" s="36" t="s">
        <v>57</v>
      </c>
      <c r="G8" s="38" t="str">
        <f>IF(J9="Fransk beg. A",J9,IF(J9="Tysk beg. A",J9,IF(J9="Spansk beg. A",J9,"Valgfag A eller B")))</f>
        <v>Valgfag A eller B</v>
      </c>
      <c r="H8" s="38" t="s">
        <v>51</v>
      </c>
      <c r="I8" s="44" t="s">
        <v>62</v>
      </c>
      <c r="J8" s="45"/>
      <c r="K8" s="39"/>
      <c r="L8" s="5"/>
      <c r="M8" s="5"/>
      <c r="N8" s="5"/>
      <c r="O8" s="5"/>
      <c r="P8" s="5"/>
    </row>
    <row r="9" spans="1:16" ht="24.95" customHeight="1" x14ac:dyDescent="0.25">
      <c r="A9" s="34" t="s">
        <v>36</v>
      </c>
      <c r="B9" s="40" t="s">
        <v>38</v>
      </c>
      <c r="C9" s="40" t="s">
        <v>39</v>
      </c>
      <c r="D9" s="40" t="s">
        <v>41</v>
      </c>
      <c r="E9" s="36" t="s">
        <v>42</v>
      </c>
      <c r="F9" s="36" t="s">
        <v>57</v>
      </c>
      <c r="G9" s="41" t="s">
        <v>47</v>
      </c>
      <c r="H9" s="41" t="s">
        <v>44</v>
      </c>
      <c r="I9" s="43" t="s">
        <v>80</v>
      </c>
      <c r="J9" s="41" t="s">
        <v>46</v>
      </c>
      <c r="K9" s="42" t="s">
        <v>23</v>
      </c>
      <c r="L9" s="5"/>
      <c r="M9" s="5"/>
      <c r="N9" s="5"/>
      <c r="O9" s="5"/>
      <c r="P9" s="5"/>
    </row>
    <row r="10" spans="1:16" ht="24.95" customHeight="1" x14ac:dyDescent="0.25">
      <c r="A10" s="34" t="s">
        <v>35</v>
      </c>
      <c r="B10" s="40" t="s">
        <v>38</v>
      </c>
      <c r="C10" s="40" t="s">
        <v>39</v>
      </c>
      <c r="D10" s="40" t="s">
        <v>41</v>
      </c>
      <c r="E10" s="36" t="s">
        <v>42</v>
      </c>
      <c r="F10" s="36" t="s">
        <v>57</v>
      </c>
      <c r="G10" s="46" t="s">
        <v>18</v>
      </c>
      <c r="H10" s="40" t="s">
        <v>45</v>
      </c>
      <c r="I10" s="40" t="s">
        <v>79</v>
      </c>
      <c r="J10" s="42" t="s">
        <v>43</v>
      </c>
      <c r="K10" s="43" t="s">
        <v>76</v>
      </c>
      <c r="L10" s="5"/>
      <c r="M10" s="5"/>
      <c r="N10" s="5"/>
      <c r="O10" s="5"/>
      <c r="P10" s="5"/>
    </row>
    <row r="11" spans="1:16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ht="15" x14ac:dyDescent="0.25">
      <c r="A12" s="5"/>
      <c r="B12" s="47" t="s">
        <v>86</v>
      </c>
      <c r="C12" s="5"/>
      <c r="D12" s="5"/>
      <c r="E12" s="5"/>
      <c r="F12" s="6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ht="15" x14ac:dyDescent="0.25">
      <c r="A13" s="5"/>
      <c r="B13" s="48" t="s">
        <v>87</v>
      </c>
      <c r="C13" s="5"/>
      <c r="D13" s="5"/>
      <c r="E13" s="5"/>
      <c r="F13" s="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ht="15" x14ac:dyDescent="0.25">
      <c r="A14" s="5"/>
      <c r="B14" s="48" t="s">
        <v>88</v>
      </c>
      <c r="C14" s="5"/>
      <c r="D14" s="5"/>
      <c r="E14" s="5"/>
      <c r="F14" s="6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ht="15" x14ac:dyDescent="0.25">
      <c r="A15" s="5"/>
      <c r="B15" s="48" t="s">
        <v>89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ht="15" x14ac:dyDescent="0.25">
      <c r="A16" s="5"/>
      <c r="B16" s="49" t="s">
        <v>90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15" x14ac:dyDescent="0.25">
      <c r="A17" s="5"/>
      <c r="B17" s="50" t="s">
        <v>91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ht="15" x14ac:dyDescent="0.25">
      <c r="A18" s="5"/>
      <c r="B18" s="50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ht="15" x14ac:dyDescent="0.25">
      <c r="A19" s="5"/>
      <c r="B19" s="49" t="s">
        <v>60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ht="15" x14ac:dyDescent="0.25">
      <c r="A20" s="5"/>
      <c r="B20" s="49" t="s">
        <v>68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ht="15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ht="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ht="1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ht="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ht="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ht="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ht="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</sheetData>
  <sheetProtection selectLockedCells="1"/>
  <dataConsolidate/>
  <mergeCells count="2">
    <mergeCell ref="C7:I7"/>
    <mergeCell ref="J7:K7"/>
  </mergeCells>
  <phoneticPr fontId="1" type="noConversion"/>
  <dataValidations count="1">
    <dataValidation type="list" allowBlank="1" showInputMessage="1" showErrorMessage="1" sqref="H9" xr:uid="{00000000-0002-0000-0000-000000000000}">
      <formula1>valgfag_A</formula1>
    </dataValidation>
  </dataValidations>
  <pageMargins left="0.59055118110236227" right="0.78740157480314965" top="0.74803149606299213" bottom="0.74803149606299213" header="0.31496062992125984" footer="0.31496062992125984"/>
  <pageSetup paperSize="9" scale="74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1000000}">
          <x14:formula1>
            <xm:f>'valgfag (kult)'!$F$2:$F$6</xm:f>
          </x14:formula1>
          <xm:sqref>K10</xm:sqref>
        </x14:dataValidation>
        <x14:dataValidation type="list" allowBlank="1" showInputMessage="1" showErrorMessage="1" xr:uid="{00000000-0002-0000-0000-000002000000}">
          <x14:formula1>
            <xm:f>'valgfag (kult)'!$I$2:$I$3</xm:f>
          </x14:formula1>
          <xm:sqref>I9</xm:sqref>
        </x14:dataValidation>
        <x14:dataValidation type="list" allowBlank="1" showInputMessage="1" showErrorMessage="1" xr:uid="{00000000-0002-0000-0000-000005000000}">
          <x14:formula1>
            <xm:f>'valgfag (kult)'!$G$2:$G$28</xm:f>
          </x14:formula1>
          <xm:sqref>I8</xm:sqref>
        </x14:dataValidation>
        <x14:dataValidation type="list" allowBlank="1" showInputMessage="1" showErrorMessage="1" xr:uid="{00000000-0002-0000-0000-000003000000}">
          <x14:formula1>
            <xm:f>'valgfag (kult)'!$D$2:$D$14</xm:f>
          </x14:formula1>
          <xm:sqref>G8</xm:sqref>
        </x14:dataValidation>
        <x14:dataValidation type="list" allowBlank="1" showInputMessage="1" showErrorMessage="1" xr:uid="{00000000-0002-0000-0000-000004000000}">
          <x14:formula1>
            <xm:f>'valgfag (kult)'!$E$2:$E$20</xm:f>
          </x14:formula1>
          <xm:sqref>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24"/>
  <sheetViews>
    <sheetView showGridLines="0" workbookViewId="0">
      <selection activeCell="F14" sqref="F14"/>
    </sheetView>
  </sheetViews>
  <sheetFormatPr defaultRowHeight="12.75" x14ac:dyDescent="0.2"/>
  <cols>
    <col min="1" max="1" width="20.7109375" style="14" customWidth="1"/>
    <col min="2" max="2" width="3" style="14" customWidth="1"/>
    <col min="3" max="8" width="14.7109375" style="14" customWidth="1"/>
    <col min="9" max="9" width="15.85546875" style="14" bestFit="1" customWidth="1"/>
    <col min="10" max="11" width="14.7109375" style="14" customWidth="1"/>
    <col min="12" max="12" width="19.28515625" style="14" bestFit="1" customWidth="1"/>
    <col min="13" max="16" width="4.7109375" style="14" customWidth="1"/>
    <col min="17" max="16384" width="9.140625" style="14"/>
  </cols>
  <sheetData>
    <row r="1" spans="2:16" ht="12.75" customHeight="1" x14ac:dyDescent="0.2"/>
    <row r="2" spans="2:16" ht="12.75" customHeight="1" x14ac:dyDescent="0.2"/>
    <row r="3" spans="2:16" ht="12.75" customHeight="1" x14ac:dyDescent="0.25">
      <c r="C3" s="15"/>
      <c r="D3" s="16"/>
      <c r="H3" s="16"/>
    </row>
    <row r="4" spans="2:16" ht="12.75" customHeight="1" x14ac:dyDescent="0.25">
      <c r="D4" s="16"/>
      <c r="H4" s="16"/>
    </row>
    <row r="5" spans="2:16" ht="12.75" customHeight="1" x14ac:dyDescent="0.25">
      <c r="D5" s="16"/>
      <c r="H5" s="16"/>
    </row>
    <row r="6" spans="2:16" ht="12.75" customHeight="1" x14ac:dyDescent="0.25">
      <c r="D6" s="16"/>
      <c r="H6" s="16"/>
    </row>
    <row r="7" spans="2:16" ht="28.5" customHeight="1" x14ac:dyDescent="0.25">
      <c r="B7" s="17"/>
      <c r="C7" s="18">
        <f>'studieretning (kult)'!B7</f>
        <v>0</v>
      </c>
      <c r="D7" s="57" t="str">
        <f>'studieretning (kult)'!C7</f>
        <v xml:space="preserve">         Spansk beg. A - Engelsk A - Latin C</v>
      </c>
      <c r="E7" s="57"/>
      <c r="F7" s="57"/>
      <c r="G7" s="57"/>
      <c r="H7" s="58"/>
      <c r="I7" s="58"/>
      <c r="J7" s="58"/>
      <c r="K7" s="55" t="str">
        <f>'studieretning (kult)'!J7</f>
        <v>2024-2027</v>
      </c>
      <c r="L7" s="55"/>
    </row>
    <row r="8" spans="2:16" ht="15" x14ac:dyDescent="0.2">
      <c r="B8" s="31" t="s">
        <v>31</v>
      </c>
      <c r="F8" s="19"/>
      <c r="G8" s="19"/>
      <c r="H8" s="20"/>
    </row>
    <row r="9" spans="2:16" x14ac:dyDescent="0.2">
      <c r="B9" s="56" t="s">
        <v>0</v>
      </c>
      <c r="C9" s="21" t="str">
        <f>'studieretning (kult)'!B8</f>
        <v>Dansk A</v>
      </c>
      <c r="D9" s="21" t="str">
        <f>'studieretning (kult)'!C8</f>
        <v>Historie A</v>
      </c>
      <c r="E9" s="21" t="str">
        <f>'studieretning (kult)'!D8</f>
        <v>Idræt C</v>
      </c>
      <c r="F9" s="21" t="str">
        <f>'studieretning (kult)'!E8</f>
        <v>Engelsk A</v>
      </c>
      <c r="G9" s="21" t="str">
        <f>'studieretning (kult)'!F8</f>
        <v>Spansk beg. A</v>
      </c>
      <c r="H9" s="22" t="str">
        <f>'studieretning (kult)'!G8</f>
        <v>Valgfag A eller B</v>
      </c>
      <c r="I9" s="21" t="str">
        <f>'studieretning (kult)'!H8</f>
        <v>Valgfag B</v>
      </c>
      <c r="J9" s="21" t="str">
        <f>'studieretning (kult)'!I8</f>
        <v>Valgfag B eller C</v>
      </c>
      <c r="K9" s="23"/>
      <c r="L9" s="21"/>
      <c r="M9" s="21" t="s">
        <v>28</v>
      </c>
      <c r="N9" s="21" t="s">
        <v>6</v>
      </c>
      <c r="O9" s="21"/>
      <c r="P9" s="21"/>
    </row>
    <row r="10" spans="2:16" x14ac:dyDescent="0.2">
      <c r="B10" s="56"/>
      <c r="C10" s="24">
        <v>80</v>
      </c>
      <c r="D10" s="24">
        <v>65</v>
      </c>
      <c r="E10" s="24">
        <v>50</v>
      </c>
      <c r="F10" s="24">
        <v>105</v>
      </c>
      <c r="G10" s="24">
        <v>125</v>
      </c>
      <c r="H10" s="25">
        <v>125</v>
      </c>
      <c r="I10" s="24">
        <v>125</v>
      </c>
      <c r="J10" s="24">
        <v>125</v>
      </c>
      <c r="K10" s="26"/>
      <c r="L10" s="24"/>
      <c r="M10" s="24">
        <v>40</v>
      </c>
      <c r="N10" s="24">
        <v>20</v>
      </c>
      <c r="O10" s="24"/>
      <c r="P10" s="24">
        <f>SUM(C10:O10)</f>
        <v>860</v>
      </c>
    </row>
    <row r="11" spans="2:16" x14ac:dyDescent="0.2">
      <c r="B11" s="56" t="s">
        <v>1</v>
      </c>
      <c r="C11" s="21" t="str">
        <f>'studieretning (kult)'!B9</f>
        <v>Dansk A</v>
      </c>
      <c r="D11" s="21" t="str">
        <f>'studieretning (kult)'!C9</f>
        <v>Historie A</v>
      </c>
      <c r="E11" s="21" t="str">
        <f>'studieretning (kult)'!D9</f>
        <v>Idræt C</v>
      </c>
      <c r="F11" s="21" t="str">
        <f>'studieretning (kult)'!E9</f>
        <v>Engelsk A</v>
      </c>
      <c r="G11" s="21" t="str">
        <f>'studieretning (kult)'!F9</f>
        <v>Spansk beg. A</v>
      </c>
      <c r="H11" s="30" t="str">
        <f>'studieretning (kult)'!G9</f>
        <v>Biologi C</v>
      </c>
      <c r="I11" s="21" t="str">
        <f>'studieretning (kult)'!H9</f>
        <v>Oldtidskundskab C</v>
      </c>
      <c r="J11" s="21" t="str">
        <f>'studieretning (kult)'!I9</f>
        <v>Latin B / Matematik B</v>
      </c>
      <c r="K11" s="21" t="str">
        <f>'studieretning (kult)'!J9</f>
        <v>Religion C</v>
      </c>
      <c r="L11" s="21" t="str">
        <f>'studieretning (kult)'!K9</f>
        <v>Psykologi C</v>
      </c>
      <c r="M11" s="21" t="s">
        <v>28</v>
      </c>
      <c r="N11" s="21" t="s">
        <v>7</v>
      </c>
      <c r="O11" s="21"/>
      <c r="P11" s="21"/>
    </row>
    <row r="12" spans="2:16" x14ac:dyDescent="0.2">
      <c r="B12" s="56"/>
      <c r="C12" s="24">
        <v>90</v>
      </c>
      <c r="D12" s="24">
        <v>75</v>
      </c>
      <c r="E12" s="24">
        <v>50</v>
      </c>
      <c r="F12" s="24">
        <v>125</v>
      </c>
      <c r="G12" s="24">
        <v>100</v>
      </c>
      <c r="H12" s="24">
        <v>75</v>
      </c>
      <c r="I12" s="24">
        <v>75</v>
      </c>
      <c r="J12" s="27">
        <v>125</v>
      </c>
      <c r="K12" s="24">
        <v>75</v>
      </c>
      <c r="L12" s="24">
        <v>75</v>
      </c>
      <c r="M12" s="24">
        <v>50</v>
      </c>
      <c r="N12" s="24">
        <v>0</v>
      </c>
      <c r="O12" s="24"/>
      <c r="P12" s="24">
        <f>SUM(C12:O12)</f>
        <v>915</v>
      </c>
    </row>
    <row r="13" spans="2:16" x14ac:dyDescent="0.2">
      <c r="B13" s="56" t="s">
        <v>2</v>
      </c>
      <c r="C13" s="21" t="str">
        <f>'studieretning (kult)'!B10</f>
        <v>Dansk A</v>
      </c>
      <c r="D13" s="21" t="str">
        <f>'studieretning (kult)'!C10</f>
        <v>Historie A</v>
      </c>
      <c r="E13" s="21" t="str">
        <f>'studieretning (kult)'!D10</f>
        <v>Idræt C</v>
      </c>
      <c r="F13" s="21" t="str">
        <f>'studieretning (kult)'!E10</f>
        <v>Engelsk A</v>
      </c>
      <c r="G13" s="21" t="str">
        <f>'studieretning (kult)'!F10</f>
        <v>Spansk beg. A</v>
      </c>
      <c r="H13" s="21" t="str">
        <f>'studieretning (kult)'!G10</f>
        <v>Latin C</v>
      </c>
      <c r="I13" s="21" t="str">
        <f>'studieretning (kult)'!H10</f>
        <v>Fysik C</v>
      </c>
      <c r="J13" s="21" t="str">
        <f>'studieretning (kult)'!I10</f>
        <v>Matematik C</v>
      </c>
      <c r="K13" s="21" t="str">
        <f>'studieretning (kult)'!J10</f>
        <v>Samfundsfag C</v>
      </c>
      <c r="L13" s="21" t="str">
        <f>'studieretning (kult)'!K10</f>
        <v>Kunstnerisk fag</v>
      </c>
      <c r="M13" s="21" t="s">
        <v>28</v>
      </c>
      <c r="N13" s="21" t="s">
        <v>4</v>
      </c>
      <c r="O13" s="21" t="s">
        <v>3</v>
      </c>
      <c r="P13" s="21"/>
    </row>
    <row r="14" spans="2:16" x14ac:dyDescent="0.2">
      <c r="B14" s="56"/>
      <c r="C14" s="24">
        <v>90</v>
      </c>
      <c r="D14" s="24">
        <v>50</v>
      </c>
      <c r="E14" s="24">
        <v>50</v>
      </c>
      <c r="F14" s="24">
        <v>105</v>
      </c>
      <c r="G14" s="24">
        <v>100</v>
      </c>
      <c r="H14" s="24">
        <v>75</v>
      </c>
      <c r="I14" s="24">
        <v>75</v>
      </c>
      <c r="J14" s="24">
        <v>125</v>
      </c>
      <c r="K14" s="24">
        <v>75</v>
      </c>
      <c r="L14" s="24">
        <v>75</v>
      </c>
      <c r="M14" s="24">
        <v>40</v>
      </c>
      <c r="N14" s="24">
        <v>15</v>
      </c>
      <c r="O14" s="24">
        <v>0</v>
      </c>
      <c r="P14" s="24">
        <f>SUM(C14:O14)</f>
        <v>875</v>
      </c>
    </row>
    <row r="15" spans="2:16" x14ac:dyDescent="0.2">
      <c r="B15" s="27"/>
      <c r="C15" s="27">
        <f>C14+C12+C10</f>
        <v>260</v>
      </c>
      <c r="D15" s="27">
        <f>D14+D12+D10</f>
        <v>190</v>
      </c>
      <c r="E15" s="27">
        <f>E14+E12+E10</f>
        <v>150</v>
      </c>
      <c r="F15" s="27">
        <f>F14+F12+F10</f>
        <v>335</v>
      </c>
      <c r="G15" s="27">
        <f>G14+G12+G10</f>
        <v>325</v>
      </c>
      <c r="H15" s="27"/>
      <c r="I15" s="27"/>
      <c r="J15" s="27">
        <f>J14+J12</f>
        <v>250</v>
      </c>
      <c r="K15" s="27"/>
      <c r="L15" s="27"/>
      <c r="M15" s="27"/>
      <c r="N15" s="27"/>
      <c r="O15" s="28" t="s">
        <v>9</v>
      </c>
      <c r="P15" s="28">
        <f>SUM(P9:P14)</f>
        <v>2650</v>
      </c>
    </row>
    <row r="17" spans="3:9" x14ac:dyDescent="0.2">
      <c r="C17" s="29"/>
    </row>
    <row r="19" spans="3:9" x14ac:dyDescent="0.2">
      <c r="C19" s="29"/>
    </row>
    <row r="21" spans="3:9" x14ac:dyDescent="0.2">
      <c r="C21" s="20"/>
    </row>
    <row r="24" spans="3:9" ht="39" customHeight="1" x14ac:dyDescent="0.2">
      <c r="C24" s="53"/>
      <c r="D24" s="54"/>
      <c r="E24" s="54"/>
      <c r="F24" s="54"/>
      <c r="G24" s="54"/>
      <c r="H24" s="54"/>
      <c r="I24" s="54"/>
    </row>
  </sheetData>
  <sheetProtection selectLockedCells="1"/>
  <mergeCells count="6">
    <mergeCell ref="C24:I24"/>
    <mergeCell ref="K7:L7"/>
    <mergeCell ref="B13:B14"/>
    <mergeCell ref="B11:B12"/>
    <mergeCell ref="B9:B10"/>
    <mergeCell ref="D7:J7"/>
  </mergeCells>
  <phoneticPr fontId="1" type="noConversion"/>
  <pageMargins left="0.25" right="0.25" top="0.75" bottom="0.75" header="0.3" footer="0.3"/>
  <pageSetup paperSize="9" scale="7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6"/>
  <sheetViews>
    <sheetView workbookViewId="0">
      <selection activeCell="F14" sqref="F14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7" x14ac:dyDescent="0.2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15.75" x14ac:dyDescent="0.25">
      <c r="A3" s="14"/>
      <c r="B3" s="14"/>
      <c r="C3" s="15"/>
      <c r="D3" s="16"/>
      <c r="E3" s="14"/>
      <c r="F3" s="14"/>
      <c r="G3" s="14"/>
      <c r="H3" s="16"/>
      <c r="I3" s="14"/>
      <c r="J3" s="14"/>
      <c r="K3" s="14"/>
      <c r="L3" s="14"/>
      <c r="M3" s="14"/>
      <c r="N3" s="14"/>
      <c r="O3" s="14"/>
      <c r="P3" s="14"/>
      <c r="Q3" s="14"/>
    </row>
    <row r="4" spans="1:17" ht="15.75" x14ac:dyDescent="0.25">
      <c r="A4" s="14"/>
      <c r="B4" s="14"/>
      <c r="C4" s="14"/>
      <c r="D4" s="16"/>
      <c r="E4" s="14"/>
      <c r="F4" s="14"/>
      <c r="G4" s="14"/>
      <c r="H4" s="16"/>
      <c r="I4" s="14"/>
      <c r="J4" s="14"/>
      <c r="K4" s="14"/>
      <c r="L4" s="14"/>
      <c r="M4" s="14"/>
      <c r="N4" s="14"/>
      <c r="O4" s="14"/>
      <c r="P4" s="14"/>
      <c r="Q4" s="14"/>
    </row>
    <row r="5" spans="1:17" ht="15.75" x14ac:dyDescent="0.25">
      <c r="A5" s="14"/>
      <c r="B5" s="14"/>
      <c r="C5" s="14"/>
      <c r="D5" s="16"/>
      <c r="E5" s="14"/>
      <c r="F5" s="14"/>
      <c r="G5" s="14"/>
      <c r="H5" s="16"/>
      <c r="I5" s="14"/>
      <c r="J5" s="14"/>
      <c r="K5" s="14"/>
      <c r="L5" s="14"/>
      <c r="M5" s="14"/>
      <c r="N5" s="14"/>
      <c r="O5" s="14"/>
      <c r="P5" s="14"/>
      <c r="Q5" s="14"/>
    </row>
    <row r="6" spans="1:17" ht="15.75" x14ac:dyDescent="0.25">
      <c r="A6" s="14"/>
      <c r="B6" s="14"/>
      <c r="C6" s="14"/>
      <c r="D6" s="16"/>
      <c r="E6" s="14"/>
      <c r="F6" s="14"/>
      <c r="G6" s="14"/>
      <c r="H6" s="16"/>
      <c r="I6" s="14"/>
      <c r="J6" s="14"/>
      <c r="K6" s="14"/>
      <c r="L6" s="14"/>
      <c r="M6" s="14"/>
      <c r="N6" s="14"/>
      <c r="O6" s="14"/>
      <c r="P6" s="14"/>
      <c r="Q6" s="14"/>
    </row>
    <row r="7" spans="1:17" ht="28.5" customHeight="1" x14ac:dyDescent="0.25">
      <c r="A7" s="14"/>
      <c r="B7" s="17"/>
      <c r="C7" s="18">
        <f>'studieretning (kult)'!B7</f>
        <v>0</v>
      </c>
      <c r="D7" s="57" t="str">
        <f>'studieretning (kult)'!C7</f>
        <v xml:space="preserve">         Spansk beg. A - Engelsk A - Latin C</v>
      </c>
      <c r="E7" s="57"/>
      <c r="F7" s="57"/>
      <c r="G7" s="57"/>
      <c r="H7" s="58"/>
      <c r="I7" s="58"/>
      <c r="J7" s="58"/>
      <c r="K7" s="55" t="str">
        <f>'studieretning (kult)'!J7</f>
        <v>2024-2027</v>
      </c>
      <c r="L7" s="55"/>
      <c r="M7" s="14"/>
      <c r="N7" s="14"/>
      <c r="O7" s="14"/>
      <c r="P7" s="14"/>
      <c r="Q7" s="14"/>
    </row>
    <row r="8" spans="1:17" ht="15" x14ac:dyDescent="0.2">
      <c r="A8" s="14"/>
      <c r="B8" s="31" t="s">
        <v>31</v>
      </c>
      <c r="C8" s="14"/>
      <c r="D8" s="14"/>
      <c r="E8" s="14"/>
      <c r="F8" s="19"/>
      <c r="G8" s="19"/>
      <c r="H8" s="20"/>
      <c r="I8" s="14"/>
      <c r="J8" s="14"/>
      <c r="K8" s="14"/>
      <c r="L8" s="14"/>
      <c r="M8" s="14"/>
      <c r="N8" s="14"/>
      <c r="O8" s="14"/>
      <c r="P8" s="14"/>
      <c r="Q8" s="14"/>
    </row>
    <row r="9" spans="1:17" x14ac:dyDescent="0.2">
      <c r="A9" s="14"/>
      <c r="B9" s="56" t="s">
        <v>0</v>
      </c>
      <c r="C9" s="21" t="str">
        <f>'studieretning (kult)'!B8</f>
        <v>Dansk A</v>
      </c>
      <c r="D9" s="21" t="str">
        <f>'studieretning (kult)'!C8</f>
        <v>Historie A</v>
      </c>
      <c r="E9" s="21" t="str">
        <f>'studieretning (kult)'!D8</f>
        <v>Idræt C</v>
      </c>
      <c r="F9" s="21" t="str">
        <f>'studieretning (kult)'!E8</f>
        <v>Engelsk A</v>
      </c>
      <c r="G9" s="21" t="str">
        <f>'studieretning (kult)'!F8</f>
        <v>Spansk beg. A</v>
      </c>
      <c r="H9" s="22" t="str">
        <f>'studieretning (kult)'!G8</f>
        <v>Valgfag A eller B</v>
      </c>
      <c r="I9" s="21" t="str">
        <f>'studieretning (kult)'!H8</f>
        <v>Valgfag B</v>
      </c>
      <c r="J9" s="21" t="str">
        <f>'studieretning (kult)'!I8</f>
        <v>Valgfag B eller C</v>
      </c>
      <c r="K9" s="23"/>
      <c r="L9" s="21"/>
      <c r="M9" s="21" t="s">
        <v>6</v>
      </c>
      <c r="N9" s="21"/>
      <c r="O9" s="21"/>
      <c r="P9" s="14"/>
    </row>
    <row r="10" spans="1:17" x14ac:dyDescent="0.2">
      <c r="A10" s="14"/>
      <c r="B10" s="56"/>
      <c r="C10" s="24">
        <v>30</v>
      </c>
      <c r="D10" s="24">
        <v>0</v>
      </c>
      <c r="E10" s="24">
        <v>0</v>
      </c>
      <c r="F10" s="24">
        <v>40</v>
      </c>
      <c r="G10" s="24">
        <v>50</v>
      </c>
      <c r="H10" s="25">
        <v>0</v>
      </c>
      <c r="I10" s="24">
        <v>0</v>
      </c>
      <c r="J10" s="24">
        <v>0</v>
      </c>
      <c r="K10" s="26"/>
      <c r="L10" s="24"/>
      <c r="M10" s="24">
        <v>30</v>
      </c>
      <c r="N10" s="24"/>
      <c r="O10" s="24">
        <f>SUM(C10:N10)</f>
        <v>150</v>
      </c>
      <c r="P10" s="14"/>
    </row>
    <row r="11" spans="1:17" x14ac:dyDescent="0.2">
      <c r="A11" s="14"/>
      <c r="B11" s="56" t="s">
        <v>1</v>
      </c>
      <c r="C11" s="21" t="str">
        <f>'studieretning (kult)'!B9</f>
        <v>Dansk A</v>
      </c>
      <c r="D11" s="21" t="str">
        <f>'studieretning (kult)'!C9</f>
        <v>Historie A</v>
      </c>
      <c r="E11" s="21" t="str">
        <f>'studieretning (kult)'!D9</f>
        <v>Idræt C</v>
      </c>
      <c r="F11" s="21" t="str">
        <f>'studieretning (kult)'!E9</f>
        <v>Engelsk A</v>
      </c>
      <c r="G11" s="21" t="str">
        <f>'studieretning (kult)'!F9</f>
        <v>Spansk beg. A</v>
      </c>
      <c r="H11" s="30" t="str">
        <f>'studieretning (kult)'!G9</f>
        <v>Biologi C</v>
      </c>
      <c r="I11" s="21" t="str">
        <f>'studieretning (kult)'!H9</f>
        <v>Oldtidskundskab C</v>
      </c>
      <c r="J11" s="21" t="str">
        <f>'studieretning (kult)'!I9</f>
        <v>Latin B / Matematik B</v>
      </c>
      <c r="K11" s="21" t="str">
        <f>'studieretning (kult)'!J9</f>
        <v>Religion C</v>
      </c>
      <c r="L11" s="21" t="str">
        <f>'studieretning (kult)'!K9</f>
        <v>Psykologi C</v>
      </c>
      <c r="M11" s="21" t="s">
        <v>7</v>
      </c>
      <c r="N11" s="21"/>
      <c r="O11" s="21"/>
      <c r="P11" s="14"/>
    </row>
    <row r="12" spans="1:17" x14ac:dyDescent="0.2">
      <c r="A12" s="14"/>
      <c r="B12" s="56"/>
      <c r="C12" s="24">
        <v>30</v>
      </c>
      <c r="D12" s="24">
        <v>0</v>
      </c>
      <c r="E12" s="24">
        <v>0</v>
      </c>
      <c r="F12" s="24">
        <v>30</v>
      </c>
      <c r="G12" s="24">
        <v>25</v>
      </c>
      <c r="H12" s="24">
        <v>10</v>
      </c>
      <c r="I12" s="24">
        <v>0</v>
      </c>
      <c r="J12" s="27">
        <v>60</v>
      </c>
      <c r="K12" s="24">
        <v>0</v>
      </c>
      <c r="L12" s="24">
        <v>0</v>
      </c>
      <c r="M12" s="24">
        <v>15</v>
      </c>
      <c r="N12" s="24"/>
      <c r="O12" s="24">
        <f>SUM(C12:N12)</f>
        <v>170</v>
      </c>
      <c r="P12" s="14"/>
    </row>
    <row r="13" spans="1:17" x14ac:dyDescent="0.2">
      <c r="A13" s="14"/>
      <c r="B13" s="56" t="s">
        <v>2</v>
      </c>
      <c r="C13" s="21" t="str">
        <f>'studieretning (kult)'!B10</f>
        <v>Dansk A</v>
      </c>
      <c r="D13" s="21" t="str">
        <f>'studieretning (kult)'!C10</f>
        <v>Historie A</v>
      </c>
      <c r="E13" s="21" t="str">
        <f>'studieretning (kult)'!D10</f>
        <v>Idræt C</v>
      </c>
      <c r="F13" s="21" t="str">
        <f>'studieretning (kult)'!E10</f>
        <v>Engelsk A</v>
      </c>
      <c r="G13" s="21" t="str">
        <f>'studieretning (kult)'!F10</f>
        <v>Spansk beg. A</v>
      </c>
      <c r="H13" s="21" t="str">
        <f>'studieretning (kult)'!G10</f>
        <v>Latin C</v>
      </c>
      <c r="I13" s="21" t="str">
        <f>'studieretning (kult)'!H10</f>
        <v>Fysik C</v>
      </c>
      <c r="J13" s="21" t="str">
        <f>'studieretning (kult)'!I10</f>
        <v>Matematik C</v>
      </c>
      <c r="K13" s="21" t="str">
        <f>'studieretning (kult)'!J10</f>
        <v>Samfundsfag C</v>
      </c>
      <c r="L13" s="21" t="str">
        <f>'studieretning (kult)'!K10</f>
        <v>Kunstnerisk fag</v>
      </c>
      <c r="M13" s="21" t="s">
        <v>4</v>
      </c>
      <c r="N13" s="21" t="s">
        <v>3</v>
      </c>
      <c r="O13" s="21"/>
      <c r="P13" s="14"/>
    </row>
    <row r="14" spans="1:17" x14ac:dyDescent="0.2">
      <c r="A14" s="14"/>
      <c r="B14" s="56"/>
      <c r="C14" s="24">
        <v>35</v>
      </c>
      <c r="D14" s="24">
        <v>10</v>
      </c>
      <c r="E14" s="24">
        <v>0</v>
      </c>
      <c r="F14" s="24">
        <v>20</v>
      </c>
      <c r="G14" s="24">
        <v>15</v>
      </c>
      <c r="H14" s="24">
        <v>0</v>
      </c>
      <c r="I14" s="24">
        <v>10</v>
      </c>
      <c r="J14" s="24">
        <v>40</v>
      </c>
      <c r="K14" s="24">
        <v>0</v>
      </c>
      <c r="L14" s="24">
        <v>0</v>
      </c>
      <c r="M14" s="24">
        <v>4</v>
      </c>
      <c r="N14" s="24">
        <v>0</v>
      </c>
      <c r="O14" s="24">
        <f>SUM(C14:N14)</f>
        <v>134</v>
      </c>
      <c r="P14" s="14"/>
    </row>
    <row r="15" spans="1:17" x14ac:dyDescent="0.2">
      <c r="A15" s="14"/>
      <c r="B15" s="27"/>
      <c r="C15" s="27">
        <f>C14+C12+C10</f>
        <v>95</v>
      </c>
      <c r="D15" s="27">
        <f>D14+D12+D10</f>
        <v>10</v>
      </c>
      <c r="E15" s="27">
        <f>E14+E12+E10</f>
        <v>0</v>
      </c>
      <c r="F15" s="27">
        <f>F14+F12+F10</f>
        <v>90</v>
      </c>
      <c r="G15" s="27">
        <f>G14+G12+G10</f>
        <v>90</v>
      </c>
      <c r="H15" s="27"/>
      <c r="I15" s="27"/>
      <c r="J15" s="27">
        <f>J14+J12</f>
        <v>100</v>
      </c>
      <c r="K15" s="27"/>
      <c r="L15" s="27"/>
      <c r="M15" s="27"/>
      <c r="N15" s="28" t="s">
        <v>9</v>
      </c>
      <c r="O15" s="28">
        <f>SUM(O9:O14)</f>
        <v>454</v>
      </c>
      <c r="P15" s="14"/>
    </row>
    <row r="16" spans="1:17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7" spans="1:17" x14ac:dyDescent="0.2">
      <c r="A17" s="14"/>
      <c r="B17" s="14"/>
      <c r="C17" s="29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</row>
    <row r="18" spans="1:17" x14ac:dyDescent="0.2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</row>
    <row r="19" spans="1:17" x14ac:dyDescent="0.2">
      <c r="A19" s="14"/>
      <c r="B19" s="14"/>
      <c r="C19" s="29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</row>
    <row r="20" spans="1:17" x14ac:dyDescent="0.2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</row>
    <row r="21" spans="1:17" x14ac:dyDescent="0.2">
      <c r="A21" s="14"/>
      <c r="B21" s="14"/>
      <c r="C21" s="20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</row>
    <row r="22" spans="1:17" x14ac:dyDescent="0.2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</row>
    <row r="26" spans="1:17" x14ac:dyDescent="0.2">
      <c r="C26" t="s">
        <v>83</v>
      </c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1" type="noConversion"/>
  <pageMargins left="0.25" right="0.25" top="0.75" bottom="0.75" header="0.3" footer="0.3"/>
  <pageSetup paperSize="9" scale="7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7:N13"/>
  <sheetViews>
    <sheetView workbookViewId="0">
      <selection activeCell="F14" sqref="F14"/>
    </sheetView>
  </sheetViews>
  <sheetFormatPr defaultRowHeight="12.75" x14ac:dyDescent="0.2"/>
  <sheetData>
    <row r="7" spans="2:14" ht="15.75" x14ac:dyDescent="0.25">
      <c r="B7" s="59" t="s">
        <v>5</v>
      </c>
      <c r="C7" s="60"/>
      <c r="D7" s="60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67" t="s">
        <v>0</v>
      </c>
      <c r="C8" s="2" t="s">
        <v>6</v>
      </c>
      <c r="D8" s="61" t="s">
        <v>11</v>
      </c>
      <c r="E8" s="62"/>
      <c r="F8" s="62"/>
      <c r="G8" s="62"/>
      <c r="H8" s="62"/>
      <c r="I8" s="62"/>
      <c r="J8" s="62"/>
      <c r="K8" s="62"/>
      <c r="L8" s="62"/>
      <c r="M8" s="62"/>
      <c r="N8" s="63"/>
    </row>
    <row r="9" spans="2:14" x14ac:dyDescent="0.2">
      <c r="B9" s="67"/>
      <c r="C9" s="3"/>
      <c r="D9" s="64"/>
      <c r="E9" s="65"/>
      <c r="F9" s="65"/>
      <c r="G9" s="65"/>
      <c r="H9" s="65"/>
      <c r="I9" s="65"/>
      <c r="J9" s="65"/>
      <c r="K9" s="65"/>
      <c r="L9" s="65"/>
      <c r="M9" s="65"/>
      <c r="N9" s="66"/>
    </row>
    <row r="10" spans="2:14" x14ac:dyDescent="0.2">
      <c r="B10" s="67" t="s">
        <v>1</v>
      </c>
      <c r="C10" s="2" t="s">
        <v>7</v>
      </c>
      <c r="D10" s="61" t="s">
        <v>10</v>
      </c>
      <c r="E10" s="62"/>
      <c r="F10" s="62"/>
      <c r="G10" s="62"/>
      <c r="H10" s="62"/>
      <c r="I10" s="62"/>
      <c r="J10" s="62"/>
      <c r="K10" s="62"/>
      <c r="L10" s="62"/>
      <c r="M10" s="62"/>
      <c r="N10" s="63"/>
    </row>
    <row r="11" spans="2:14" x14ac:dyDescent="0.2">
      <c r="B11" s="67"/>
      <c r="C11" s="4"/>
      <c r="D11" s="64"/>
      <c r="E11" s="65"/>
      <c r="F11" s="65"/>
      <c r="G11" s="65"/>
      <c r="H11" s="65"/>
      <c r="I11" s="65"/>
      <c r="J11" s="65"/>
      <c r="K11" s="65"/>
      <c r="L11" s="65"/>
      <c r="M11" s="65"/>
      <c r="N11" s="66"/>
    </row>
    <row r="12" spans="2:14" x14ac:dyDescent="0.2">
      <c r="B12" s="67" t="s">
        <v>2</v>
      </c>
      <c r="C12" s="2" t="s">
        <v>8</v>
      </c>
      <c r="D12" s="68" t="s">
        <v>40</v>
      </c>
      <c r="E12" s="69"/>
      <c r="F12" s="69"/>
      <c r="G12" s="69"/>
      <c r="H12" s="69"/>
      <c r="I12" s="69"/>
      <c r="J12" s="69"/>
      <c r="K12" s="69"/>
      <c r="L12" s="69"/>
      <c r="M12" s="69"/>
      <c r="N12" s="70"/>
    </row>
    <row r="13" spans="2:14" x14ac:dyDescent="0.2">
      <c r="B13" s="67"/>
      <c r="C13" s="3"/>
      <c r="D13" s="71"/>
      <c r="E13" s="72"/>
      <c r="F13" s="72"/>
      <c r="G13" s="72"/>
      <c r="H13" s="72"/>
      <c r="I13" s="72"/>
      <c r="J13" s="72"/>
      <c r="K13" s="72"/>
      <c r="L13" s="72"/>
      <c r="M13" s="72"/>
      <c r="N13" s="73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1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28"/>
  <sheetViews>
    <sheetView zoomScaleNormal="100" workbookViewId="0">
      <selection activeCell="B26" sqref="B26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20.5703125" style="5" bestFit="1" customWidth="1"/>
    <col min="5" max="5" width="20.7109375" style="5" bestFit="1" customWidth="1"/>
    <col min="6" max="6" width="20.5703125" style="5" bestFit="1" customWidth="1"/>
    <col min="7" max="7" width="20.7109375" style="5" bestFit="1" customWidth="1"/>
    <col min="8" max="8" width="21.140625" style="5" bestFit="1" customWidth="1"/>
    <col min="9" max="9" width="20" style="5" bestFit="1" customWidth="1"/>
    <col min="10" max="16384" width="9.140625" style="5"/>
  </cols>
  <sheetData>
    <row r="1" spans="1:9" x14ac:dyDescent="0.25">
      <c r="A1" s="5" t="s">
        <v>25</v>
      </c>
      <c r="B1" s="5" t="s">
        <v>49</v>
      </c>
      <c r="C1" s="5" t="s">
        <v>26</v>
      </c>
      <c r="D1" s="9" t="s">
        <v>50</v>
      </c>
      <c r="E1" s="9" t="s">
        <v>51</v>
      </c>
      <c r="F1" s="9" t="s">
        <v>48</v>
      </c>
      <c r="G1" s="9" t="s">
        <v>62</v>
      </c>
      <c r="H1" s="13" t="s">
        <v>69</v>
      </c>
      <c r="I1" s="9" t="s">
        <v>80</v>
      </c>
    </row>
    <row r="2" spans="1:9" x14ac:dyDescent="0.25">
      <c r="A2" s="7" t="s">
        <v>13</v>
      </c>
      <c r="B2" s="5" t="s">
        <v>27</v>
      </c>
      <c r="C2" s="8" t="s">
        <v>52</v>
      </c>
      <c r="D2" s="9" t="s">
        <v>67</v>
      </c>
      <c r="E2" s="9" t="s">
        <v>67</v>
      </c>
      <c r="F2" s="11" t="s">
        <v>61</v>
      </c>
      <c r="G2" s="9" t="s">
        <v>27</v>
      </c>
      <c r="H2" s="13" t="s">
        <v>22</v>
      </c>
      <c r="I2" s="9" t="s">
        <v>78</v>
      </c>
    </row>
    <row r="3" spans="1:9" x14ac:dyDescent="0.25">
      <c r="A3" s="7" t="s">
        <v>14</v>
      </c>
      <c r="B3" s="7" t="s">
        <v>61</v>
      </c>
      <c r="C3" s="8" t="s">
        <v>53</v>
      </c>
      <c r="D3" s="10" t="s">
        <v>13</v>
      </c>
      <c r="E3" s="10" t="s">
        <v>13</v>
      </c>
      <c r="F3" s="11" t="s">
        <v>34</v>
      </c>
      <c r="G3" s="12" t="s">
        <v>67</v>
      </c>
      <c r="H3" s="13" t="s">
        <v>23</v>
      </c>
      <c r="I3" s="9" t="s">
        <v>16</v>
      </c>
    </row>
    <row r="4" spans="1:9" x14ac:dyDescent="0.25">
      <c r="A4" s="5" t="s">
        <v>16</v>
      </c>
      <c r="B4" s="7" t="s">
        <v>34</v>
      </c>
      <c r="C4" s="8" t="s">
        <v>57</v>
      </c>
      <c r="D4" s="9" t="s">
        <v>82</v>
      </c>
      <c r="E4" s="9" t="s">
        <v>82</v>
      </c>
      <c r="F4" s="11" t="s">
        <v>84</v>
      </c>
      <c r="G4" s="11" t="s">
        <v>61</v>
      </c>
    </row>
    <row r="5" spans="1:9" x14ac:dyDescent="0.25">
      <c r="A5" s="8" t="s">
        <v>15</v>
      </c>
      <c r="B5" s="7" t="s">
        <v>21</v>
      </c>
      <c r="C5" s="8" t="s">
        <v>54</v>
      </c>
      <c r="D5" s="9" t="s">
        <v>70</v>
      </c>
      <c r="E5" s="9" t="s">
        <v>70</v>
      </c>
      <c r="F5" s="11" t="s">
        <v>30</v>
      </c>
      <c r="G5" s="11" t="s">
        <v>13</v>
      </c>
    </row>
    <row r="6" spans="1:9" x14ac:dyDescent="0.25">
      <c r="B6" s="7" t="s">
        <v>22</v>
      </c>
      <c r="D6" s="10" t="s">
        <v>14</v>
      </c>
      <c r="E6" s="9" t="s">
        <v>63</v>
      </c>
      <c r="F6" s="11" t="s">
        <v>12</v>
      </c>
      <c r="G6" s="9" t="s">
        <v>82</v>
      </c>
    </row>
    <row r="7" spans="1:9" x14ac:dyDescent="0.25">
      <c r="B7" s="7" t="s">
        <v>55</v>
      </c>
      <c r="D7" s="10" t="s">
        <v>17</v>
      </c>
      <c r="E7" s="9" t="s">
        <v>72</v>
      </c>
      <c r="G7" s="10" t="s">
        <v>34</v>
      </c>
    </row>
    <row r="8" spans="1:9" x14ac:dyDescent="0.25">
      <c r="B8" s="7" t="s">
        <v>58</v>
      </c>
      <c r="D8" s="9" t="s">
        <v>78</v>
      </c>
      <c r="E8" s="9" t="s">
        <v>65</v>
      </c>
      <c r="G8" s="11" t="s">
        <v>21</v>
      </c>
    </row>
    <row r="9" spans="1:9" x14ac:dyDescent="0.25">
      <c r="B9" s="7" t="s">
        <v>20</v>
      </c>
      <c r="D9" s="10" t="s">
        <v>73</v>
      </c>
      <c r="E9" s="10" t="s">
        <v>14</v>
      </c>
      <c r="G9" s="9" t="s">
        <v>70</v>
      </c>
    </row>
    <row r="10" spans="1:9" x14ac:dyDescent="0.25">
      <c r="B10" s="7" t="s">
        <v>59</v>
      </c>
      <c r="D10" s="11" t="s">
        <v>32</v>
      </c>
      <c r="E10" s="10" t="s">
        <v>17</v>
      </c>
      <c r="G10" s="11" t="s">
        <v>22</v>
      </c>
    </row>
    <row r="11" spans="1:9" x14ac:dyDescent="0.25">
      <c r="B11" s="7" t="s">
        <v>18</v>
      </c>
      <c r="D11" s="11" t="s">
        <v>33</v>
      </c>
      <c r="E11" s="9" t="s">
        <v>78</v>
      </c>
      <c r="G11" s="11" t="s">
        <v>55</v>
      </c>
    </row>
    <row r="12" spans="1:9" x14ac:dyDescent="0.25">
      <c r="B12" s="7" t="s">
        <v>12</v>
      </c>
      <c r="D12" s="11" t="s">
        <v>71</v>
      </c>
      <c r="E12" s="10" t="s">
        <v>16</v>
      </c>
      <c r="G12" s="11" t="s">
        <v>14</v>
      </c>
    </row>
    <row r="13" spans="1:9" x14ac:dyDescent="0.25">
      <c r="B13" s="7" t="s">
        <v>30</v>
      </c>
      <c r="D13" s="11" t="s">
        <v>19</v>
      </c>
      <c r="E13" s="11" t="s">
        <v>32</v>
      </c>
      <c r="G13" s="9" t="s">
        <v>77</v>
      </c>
    </row>
    <row r="14" spans="1:9" x14ac:dyDescent="0.25">
      <c r="B14" s="7" t="s">
        <v>29</v>
      </c>
      <c r="D14" s="9" t="s">
        <v>74</v>
      </c>
      <c r="E14" s="11" t="s">
        <v>33</v>
      </c>
      <c r="G14" s="11" t="s">
        <v>17</v>
      </c>
    </row>
    <row r="15" spans="1:9" x14ac:dyDescent="0.25">
      <c r="B15" s="7" t="s">
        <v>23</v>
      </c>
      <c r="E15" s="9" t="s">
        <v>71</v>
      </c>
      <c r="G15" s="10" t="s">
        <v>58</v>
      </c>
    </row>
    <row r="16" spans="1:9" x14ac:dyDescent="0.25">
      <c r="B16" s="7" t="s">
        <v>24</v>
      </c>
      <c r="E16" s="11" t="s">
        <v>64</v>
      </c>
      <c r="G16" s="10" t="s">
        <v>20</v>
      </c>
    </row>
    <row r="17" spans="2:7" x14ac:dyDescent="0.25">
      <c r="B17" s="7" t="s">
        <v>56</v>
      </c>
      <c r="E17" s="11" t="s">
        <v>19</v>
      </c>
      <c r="G17" s="10" t="s">
        <v>78</v>
      </c>
    </row>
    <row r="18" spans="2:7" x14ac:dyDescent="0.25">
      <c r="E18" s="9" t="s">
        <v>74</v>
      </c>
      <c r="G18" s="10" t="s">
        <v>32</v>
      </c>
    </row>
    <row r="19" spans="2:7" x14ac:dyDescent="0.25">
      <c r="E19" s="9" t="s">
        <v>75</v>
      </c>
      <c r="G19" s="10" t="s">
        <v>30</v>
      </c>
    </row>
    <row r="20" spans="2:7" x14ac:dyDescent="0.25">
      <c r="E20" s="11" t="s">
        <v>66</v>
      </c>
      <c r="G20" s="10" t="s">
        <v>33</v>
      </c>
    </row>
    <row r="21" spans="2:7" x14ac:dyDescent="0.25">
      <c r="G21" s="10" t="s">
        <v>12</v>
      </c>
    </row>
    <row r="22" spans="2:7" x14ac:dyDescent="0.25">
      <c r="G22" s="10" t="s">
        <v>29</v>
      </c>
    </row>
    <row r="23" spans="2:7" x14ac:dyDescent="0.25">
      <c r="G23" s="10" t="s">
        <v>71</v>
      </c>
    </row>
    <row r="24" spans="2:7" x14ac:dyDescent="0.25">
      <c r="G24" s="10" t="s">
        <v>23</v>
      </c>
    </row>
    <row r="25" spans="2:7" x14ac:dyDescent="0.25">
      <c r="G25" s="10" t="s">
        <v>19</v>
      </c>
    </row>
    <row r="26" spans="2:7" x14ac:dyDescent="0.25">
      <c r="G26" s="10" t="s">
        <v>24</v>
      </c>
    </row>
    <row r="27" spans="2:7" x14ac:dyDescent="0.25">
      <c r="G27" s="9" t="s">
        <v>74</v>
      </c>
    </row>
    <row r="28" spans="2:7" x14ac:dyDescent="0.25">
      <c r="G28" s="10" t="s">
        <v>56</v>
      </c>
    </row>
  </sheetData>
  <sheetProtection selectLockedCells="1"/>
  <sortState xmlns:xlrd2="http://schemas.microsoft.com/office/spreadsheetml/2017/richdata2" ref="G2:G28">
    <sortCondition ref="G2:G28"/>
  </sortState>
  <phoneticPr fontId="1" type="noConversion"/>
  <dataValidations count="3">
    <dataValidation type="list" allowBlank="1" showInputMessage="1" showErrorMessage="1" sqref="B1 B9 B11:B12 B15:B16 E3 E12 E9:E10 B3:B7" xr:uid="{00000000-0002-0000-0400-000000000000}">
      <formula1>valgfag_C</formula1>
    </dataValidation>
    <dataValidation type="list" allowBlank="1" showInputMessage="1" showErrorMessage="1" sqref="A1:A3" xr:uid="{00000000-0002-0000-0400-000001000000}">
      <formula1>naturv.fag_B</formula1>
    </dataValidation>
    <dataValidation type="list" allowBlank="1" showInputMessage="1" showErrorMessage="1" sqref="C1:C5" xr:uid="{00000000-0002-0000-0400-000002000000}">
      <formula1>$C$1:$C$5</formula1>
    </dataValidation>
  </dataValidations>
  <pageMargins left="0.25" right="0.25" top="0.75" bottom="0.75" header="0.3" footer="0.3"/>
  <pageSetup paperSize="9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 (kult)</vt:lpstr>
      <vt:lpstr>antal lektioner (kult)</vt:lpstr>
      <vt:lpstr>fordybelsestid (kult)</vt:lpstr>
      <vt:lpstr>større skriftlige opgaver (kult</vt:lpstr>
      <vt:lpstr>valgfag (kult)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Lasse Frendrup</cp:lastModifiedBy>
  <cp:lastPrinted>2017-06-22T09:23:43Z</cp:lastPrinted>
  <dcterms:created xsi:type="dcterms:W3CDTF">2009-05-12T11:16:16Z</dcterms:created>
  <dcterms:modified xsi:type="dcterms:W3CDTF">2024-11-28T08:08:42Z</dcterms:modified>
</cp:coreProperties>
</file>