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D244A602-DA43-4BF0-8497-FB9094B14879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komm)" sheetId="7" r:id="rId1"/>
    <sheet name="antal lektioner (komm)" sheetId="1" state="hidden" r:id="rId2"/>
    <sheet name="fordybelsestid (komm)" sheetId="4" state="hidden" r:id="rId3"/>
    <sheet name="større skriftlige opgaver (komm" sheetId="5" state="hidden" r:id="rId4"/>
    <sheet name="valgfag (komm)" sheetId="2" state="hidden" r:id="rId5"/>
  </sheets>
  <externalReferences>
    <externalReference r:id="rId6"/>
  </externalReferences>
  <definedNames>
    <definedName name="_2.fr.sprog">'valgfag (komm)'!$C$2:$C$5</definedName>
    <definedName name="kunstn._fag">'valgfag (komm)'!#REF!</definedName>
    <definedName name="nat.vid.fag_B">valgfag A eller B</definedName>
    <definedName name="naturv.fag_B">'valgfag (komm)'!$A$2:$A$4</definedName>
    <definedName name="naturv.fag_C">'valgfag (komm)'!#REF!</definedName>
    <definedName name="valgfag">'studieretning (komm)'!$I$8</definedName>
    <definedName name="valgfag_A">'valgfag (komm)'!$D$3:$D$3</definedName>
    <definedName name="valgfag_A_eller_B">'studieretning (komm)'!$I$8</definedName>
    <definedName name="valgfag_B_1">'valgfag (komm)'!#REF!</definedName>
    <definedName name="valgfag_B_2">'valgfag (komm)'!#REF!</definedName>
    <definedName name="valgfag_C">'valgfag (komm)'!$B$2:$B$18</definedName>
    <definedName name="x">[1]valgfag!$B$2:$B$17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<sst xmlns="http://schemas.openxmlformats.org/spreadsheetml/2006/main" count="196" uniqueCount="94">
  <si>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</si>
  <si>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</si>
  <si>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</si>
  <si>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</si>
  <si>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</si>
  <si>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</si>
  <si>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</si>
  <si>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</si>
  <si>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</si>
  <si>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</si>
  <si>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</si>
  <si>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</si>
  <si>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</si>
  <si>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</si>
  <si>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</si>
  <si>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</si>
  <si>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</si>
  <si>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</si>
  <si>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</si>
  <si>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</si>
  <si>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</si>
  <si>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</si>
  <si>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</si>
  <si>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</si>
  <si>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</si>
  <si>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</si>
  <si>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</si>
  <si>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</si>
  <si>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</si>
  <si>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</si>
  <si>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</si>
  <si>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</si>
  <si>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</si>
  <si>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</si>
  <si>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</si>
  <si>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</si>
  <si>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</si>
  <si>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</si>
  <si>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</si>
  <si>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</si>
  <si>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</si>
  <si>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</si>
  <si>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</si>
  <si>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</si>
  <si>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</si>
  <si>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</si>
  <si>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</si>
  <si>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</si>
  <si>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</si>
  <si>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</si>
  <si>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</si>
  <si>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</si>
  <si>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</si>
  <si>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</si>
  <si>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</si>
  <si>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</si>
  <si>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</si>
  <si>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</si>
  <si>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</si>
  <si>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</si>
  <si>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</si>
  <si>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</si>
  <si>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</si>
  <si>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</si>
  <si>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</si>
  <si>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</si>
  <si>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</si>
  <si>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</si>
  <si>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</si>
  <si>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</si>
  <si>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Samfundsfag A</t>
  </si>
  <si>
    <t>Fysik C</t>
  </si>
  <si>
    <t>Naturvidenskab B</t>
  </si>
  <si>
    <t>Kunstnerisk fag</t>
  </si>
  <si>
    <t xml:space="preserve">         Samfundsfag A - Engelsk A</t>
  </si>
  <si>
    <t>Engelsk A</t>
  </si>
  <si>
    <t>Kemi B</t>
  </si>
  <si>
    <t>Valgfag A, B eller C</t>
  </si>
  <si>
    <t>Matematik A</t>
  </si>
  <si>
    <t>Informatik C / Kemi C</t>
  </si>
  <si>
    <t>Inf / kem</t>
  </si>
  <si>
    <t>Biologi C</t>
  </si>
  <si>
    <t>Græsk C</t>
  </si>
  <si>
    <t>Informatik B</t>
  </si>
  <si>
    <t>Dramatik C</t>
  </si>
  <si>
    <t>Spansk forts. C</t>
  </si>
  <si>
    <t>Spansk forts. A</t>
  </si>
  <si>
    <t>Spansk forts. B+C</t>
  </si>
  <si>
    <t>1. Start med at vælge fag i 1.g.</t>
  </si>
  <si>
    <t>2. Vælg så Naturvidenskabeligt fag på B-niveau i 3.g.</t>
  </si>
  <si>
    <t>3. Derefter skal du i 3.g vælge fag i Valgfag A, B eller C (medmindre den allerede er udfyldt).</t>
  </si>
  <si>
    <t xml:space="preserve">    Vælger du et fag med B+C, skal du lade rubrikken ved siden af stå med teksten Valgfag C.</t>
  </si>
  <si>
    <t>Du har mulighed for at vælge fag i de mørke rubrikker.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</si>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</sst>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9" fillId="0" borderId="5" xfId="0" applyFont="1" applyBorder="1"/>
    <xf numFmtId="0" fontId="9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9" fillId="3" borderId="5" xfId="0" applyFont="1" applyFill="1" applyBorder="1"/>
    <xf numFmtId="0" fontId="9" fillId="3" borderId="0" xfId="0" applyFont="1" applyFill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2" xfId="0" applyFont="1" applyBorder="1"/>
    <xf numFmtId="0" fontId="14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494F54"/>
      <color rgb="FF2F2C2D"/>
      <color rgb="FFC23137"/>
      <color rgb="FFCAF008"/>
      <color rgb="FFB2091C"/>
      <color rgb="FF972B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1</xdr:row>
      <xdr:rowOff>37799</xdr:rowOff>
    </xdr:from>
    <xdr:to>
      <xdr:col>10</xdr:col>
      <xdr:colOff>1028700</xdr:colOff>
      <xdr:row>4</xdr:row>
      <xdr:rowOff>182498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199724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D25" sqref="D25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8"/>
      <c r="B7" s="29"/>
      <c r="C7" s="42" t="s">
        <v>74</v>
      </c>
      <c r="D7" s="43"/>
      <c r="E7" s="43"/>
      <c r="F7" s="43"/>
      <c r="G7" s="43"/>
      <c r="H7" s="43"/>
      <c r="I7" s="43"/>
      <c r="J7" s="42" t="s">
        <v>93</v>
      </c>
      <c r="K7" s="44"/>
      <c r="L7" s="5"/>
      <c r="M7" s="5"/>
      <c r="N7" s="5"/>
      <c r="O7" s="5"/>
      <c r="P7" s="5"/>
    </row>
    <row r="8" spans="1:16" ht="24.95" customHeight="1" x14ac:dyDescent="0.25">
      <c r="A8" s="30" t="s">
        <v>37</v>
      </c>
      <c r="B8" s="31" t="s">
        <v>38</v>
      </c>
      <c r="C8" s="31" t="s">
        <v>39</v>
      </c>
      <c r="D8" s="31" t="s">
        <v>41</v>
      </c>
      <c r="E8" s="32" t="s">
        <v>70</v>
      </c>
      <c r="F8" s="32" t="s">
        <v>75</v>
      </c>
      <c r="G8" s="33" t="s">
        <v>72</v>
      </c>
      <c r="H8" s="33" t="str">
        <f>IF(J9="Fransk beg. A",J9,IF(J9="Tysk beg. A",J9,IF(J9="Spansk beg. A",J9,"Valgfag A, B eller C")))</f>
        <v>Valgfag A, B eller C</v>
      </c>
      <c r="I8" s="33" t="s">
        <v>46</v>
      </c>
      <c r="J8" s="34"/>
      <c r="K8" s="35"/>
      <c r="L8" s="5"/>
      <c r="M8" s="5"/>
      <c r="N8" s="5"/>
      <c r="O8" s="5"/>
      <c r="P8" s="5"/>
    </row>
    <row r="9" spans="1:16" ht="24.95" customHeight="1" x14ac:dyDescent="0.25">
      <c r="A9" s="30" t="s">
        <v>36</v>
      </c>
      <c r="B9" s="36" t="s">
        <v>38</v>
      </c>
      <c r="C9" s="36" t="s">
        <v>39</v>
      </c>
      <c r="D9" s="36" t="s">
        <v>41</v>
      </c>
      <c r="E9" s="32" t="s">
        <v>70</v>
      </c>
      <c r="F9" s="32" t="s">
        <v>75</v>
      </c>
      <c r="G9" s="37" t="s">
        <v>79</v>
      </c>
      <c r="H9" s="36" t="s">
        <v>16</v>
      </c>
      <c r="I9" s="38" t="s">
        <v>43</v>
      </c>
      <c r="J9" s="38" t="str">
        <f>J10</f>
        <v>2.fremmedsprog</v>
      </c>
      <c r="K9" s="38" t="s">
        <v>42</v>
      </c>
      <c r="L9" s="5"/>
      <c r="M9" s="5"/>
      <c r="N9" s="5"/>
      <c r="O9" s="5"/>
      <c r="P9" s="5"/>
    </row>
    <row r="10" spans="1:16" ht="24.95" customHeight="1" x14ac:dyDescent="0.25">
      <c r="A10" s="30" t="s">
        <v>35</v>
      </c>
      <c r="B10" s="36" t="s">
        <v>38</v>
      </c>
      <c r="C10" s="36" t="s">
        <v>39</v>
      </c>
      <c r="D10" s="36" t="s">
        <v>41</v>
      </c>
      <c r="E10" s="32" t="s">
        <v>70</v>
      </c>
      <c r="F10" s="32" t="s">
        <v>75</v>
      </c>
      <c r="G10" s="39" t="s">
        <v>71</v>
      </c>
      <c r="H10" s="36" t="s">
        <v>16</v>
      </c>
      <c r="I10" s="36" t="s">
        <v>29</v>
      </c>
      <c r="J10" s="37" t="s">
        <v>56</v>
      </c>
      <c r="K10" s="37" t="s">
        <v>73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34"/>
      <c r="B12" s="40" t="s">
        <v>92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34"/>
      <c r="B13" s="41" t="s">
        <v>88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34"/>
      <c r="B14" s="41" t="s">
        <v>89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34"/>
      <c r="B15" s="41" t="s">
        <v>90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34"/>
      <c r="B16" s="34" t="s">
        <v>91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'valgfag (komm)'!$F$2:$F$6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(komm)'!$I$2:$I$3</xm:f>
          </x14:formula1>
          <xm:sqref>G9</xm:sqref>
        </x14:dataValidation>
        <x14:dataValidation type="list" allowBlank="1" showInputMessage="1" showErrorMessage="1" xr:uid="{00000000-0002-0000-0000-000004000000}">
          <x14:formula1>
            <xm:f>'valgfag (komm)'!$A$2:$A$5</xm:f>
          </x14:formula1>
          <xm:sqref>G8</xm:sqref>
        </x14:dataValidation>
        <x14:dataValidation type="list" allowBlank="1" showInputMessage="1" showErrorMessage="1" xr:uid="{00000000-0002-0000-0000-000005000000}">
          <x14:formula1>
            <xm:f>'valgfag (komm)'!$H$2:$H$40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0" customWidth="1"/>
    <col min="2" max="2" width="3" style="10" customWidth="1"/>
    <col min="3" max="6" width="14.7109375" style="10" customWidth="1"/>
    <col min="7" max="7" width="16.140625" style="10" bestFit="1" customWidth="1"/>
    <col min="8" max="8" width="22.140625" style="10" bestFit="1" customWidth="1"/>
    <col min="9" max="10" width="16" style="10" bestFit="1" customWidth="1"/>
    <col min="11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(komm)'!B7</f>
        <v>0</v>
      </c>
      <c r="D7" s="47" t="str">
        <f>'studieretning (komm)'!C7</f>
        <v xml:space="preserve">         Samfundsfag A - Engelsk A</v>
      </c>
      <c r="E7" s="47"/>
      <c r="F7" s="47"/>
      <c r="G7" s="47"/>
      <c r="H7" s="48"/>
      <c r="I7" s="48"/>
      <c r="J7" s="48"/>
      <c r="K7" s="45" t="str">
        <f>'studieretning (komm)'!J7</f>
        <v>2024-2027</v>
      </c>
      <c r="L7" s="45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46" t="s">
        <v>0</v>
      </c>
      <c r="C9" s="13" t="str">
        <f>'studieretning (komm)'!B8</f>
        <v>Dansk A</v>
      </c>
      <c r="D9" s="13" t="str">
        <f>'studieretning (komm)'!C8</f>
        <v>Historie A</v>
      </c>
      <c r="E9" s="13" t="str">
        <f>'studieretning (komm)'!D8</f>
        <v>Idræt C</v>
      </c>
      <c r="F9" s="13" t="str">
        <f>'studieretning (komm)'!E8</f>
        <v>Samfundsfag A</v>
      </c>
      <c r="G9" s="13" t="str">
        <f>'studieretning (komm)'!F8</f>
        <v>Engelsk A</v>
      </c>
      <c r="H9" s="13" t="str">
        <f>'studieretning (komm)'!G8</f>
        <v>Naturvidenskab B</v>
      </c>
      <c r="I9" s="13" t="str">
        <f>'studieretning (komm)'!H8</f>
        <v>Valgfag A, B eller C</v>
      </c>
      <c r="J9" s="13" t="str">
        <f>'studieretning (komm)'!I8</f>
        <v>Valgfag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46"/>
      <c r="C10" s="15">
        <v>80</v>
      </c>
      <c r="D10" s="15">
        <v>65</v>
      </c>
      <c r="E10" s="15">
        <v>50</v>
      </c>
      <c r="F10" s="15">
        <v>115</v>
      </c>
      <c r="G10" s="15">
        <v>125</v>
      </c>
      <c r="H10" s="16">
        <v>125</v>
      </c>
      <c r="I10" s="15">
        <v>125</v>
      </c>
      <c r="J10" s="15">
        <v>75</v>
      </c>
      <c r="K10" s="17"/>
      <c r="L10" s="15"/>
      <c r="M10" s="15">
        <v>40</v>
      </c>
      <c r="N10" s="15">
        <v>20</v>
      </c>
      <c r="O10" s="15"/>
      <c r="P10" s="15">
        <f>SUM(C10:O10)</f>
        <v>820</v>
      </c>
    </row>
    <row r="11" spans="2:16" x14ac:dyDescent="0.2">
      <c r="B11" s="46" t="s">
        <v>1</v>
      </c>
      <c r="C11" s="13" t="str">
        <f>'studieretning (komm)'!B9</f>
        <v>Dansk A</v>
      </c>
      <c r="D11" s="13" t="str">
        <f>'studieretning (komm)'!C9</f>
        <v>Historie A</v>
      </c>
      <c r="E11" s="13" t="str">
        <f>'studieretning (komm)'!D9</f>
        <v>Idræt C</v>
      </c>
      <c r="F11" s="13" t="str">
        <f>'studieretning (komm)'!E9</f>
        <v>Samfundsfag A</v>
      </c>
      <c r="G11" s="13" t="str">
        <f>'studieretning (komm)'!F9</f>
        <v>Engelsk A</v>
      </c>
      <c r="H11" s="24" t="str">
        <f>'studieretning (komm)'!G9</f>
        <v>Informatik C / Kemi C</v>
      </c>
      <c r="I11" s="13" t="str">
        <f>'studieretning (komm)'!H9</f>
        <v>Matematik B</v>
      </c>
      <c r="J11" s="13" t="str">
        <f>'studieretning (komm)'!I9</f>
        <v>Religion C</v>
      </c>
      <c r="K11" s="13" t="str">
        <f>'studieretning (komm)'!J9</f>
        <v>2.fremmedsprog</v>
      </c>
      <c r="L11" s="13" t="str">
        <f>'studieretning (komm)'!K9</f>
        <v>Oldtidskundskab C</v>
      </c>
      <c r="M11" s="13" t="s">
        <v>28</v>
      </c>
      <c r="N11" s="13" t="s">
        <v>7</v>
      </c>
      <c r="O11" s="13"/>
      <c r="P11" s="13"/>
    </row>
    <row r="12" spans="2:16" x14ac:dyDescent="0.2">
      <c r="B12" s="46"/>
      <c r="C12" s="15">
        <v>90</v>
      </c>
      <c r="D12" s="15">
        <v>75</v>
      </c>
      <c r="E12" s="15">
        <v>50</v>
      </c>
      <c r="F12" s="15">
        <v>120</v>
      </c>
      <c r="G12" s="15">
        <v>105</v>
      </c>
      <c r="H12" s="15">
        <v>75</v>
      </c>
      <c r="I12" s="15">
        <v>125</v>
      </c>
      <c r="J12" s="18">
        <v>75</v>
      </c>
      <c r="K12" s="15">
        <v>100</v>
      </c>
      <c r="L12" s="15">
        <v>75</v>
      </c>
      <c r="M12" s="15">
        <v>50</v>
      </c>
      <c r="N12" s="15">
        <v>0</v>
      </c>
      <c r="O12" s="15"/>
      <c r="P12" s="15">
        <f>SUM(C12:O12)</f>
        <v>940</v>
      </c>
    </row>
    <row r="13" spans="2:16" x14ac:dyDescent="0.2">
      <c r="B13" s="46" t="s">
        <v>2</v>
      </c>
      <c r="C13" s="13" t="str">
        <f>'studieretning (komm)'!B10</f>
        <v>Dansk A</v>
      </c>
      <c r="D13" s="13" t="str">
        <f>'studieretning (komm)'!C10</f>
        <v>Historie A</v>
      </c>
      <c r="E13" s="13" t="str">
        <f>'studieretning (komm)'!D10</f>
        <v>Idræt C</v>
      </c>
      <c r="F13" s="13" t="str">
        <f>'studieretning (komm)'!E10</f>
        <v>Samfundsfag A</v>
      </c>
      <c r="G13" s="13" t="str">
        <f>'studieretning (komm)'!F10</f>
        <v>Engelsk A</v>
      </c>
      <c r="H13" s="13" t="str">
        <f>'studieretning (komm)'!G10</f>
        <v>Fysik C</v>
      </c>
      <c r="I13" s="13" t="str">
        <f>'studieretning (komm)'!H10</f>
        <v>Matematik B</v>
      </c>
      <c r="J13" s="13" t="str">
        <f>'studieretning (komm)'!I10</f>
        <v>Naturgeografi C</v>
      </c>
      <c r="K13" s="13" t="str">
        <f>'studieretning (komm)'!J10</f>
        <v>2.fremmedsprog</v>
      </c>
      <c r="L13" s="13" t="str">
        <f>'studieretning (komm)'!K10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46"/>
      <c r="C14" s="15">
        <v>90</v>
      </c>
      <c r="D14" s="15">
        <v>50</v>
      </c>
      <c r="E14" s="15">
        <v>50</v>
      </c>
      <c r="F14" s="15">
        <v>90</v>
      </c>
      <c r="G14" s="15">
        <v>105</v>
      </c>
      <c r="H14" s="15">
        <v>75</v>
      </c>
      <c r="I14" s="15">
        <v>125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890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325</v>
      </c>
      <c r="G15" s="18">
        <f>G14+G12+G10</f>
        <v>335</v>
      </c>
      <c r="H15" s="18"/>
      <c r="I15" s="18">
        <f>I14+I12</f>
        <v>250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workbookViewId="0">
      <selection activeCell="H12" sqref="H1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</row>
    <row r="7" spans="1:17" ht="28.5" customHeight="1" x14ac:dyDescent="0.25">
      <c r="A7" s="10"/>
      <c r="B7" s="11"/>
      <c r="C7" s="22">
        <f>'studieretning (komm)'!B7</f>
        <v>0</v>
      </c>
      <c r="D7" s="47" t="str">
        <f>'studieretning (komm)'!C7</f>
        <v xml:space="preserve">         Samfundsfag A - Engelsk A</v>
      </c>
      <c r="E7" s="47"/>
      <c r="F7" s="47"/>
      <c r="G7" s="47"/>
      <c r="H7" s="48"/>
      <c r="I7" s="48"/>
      <c r="J7" s="48"/>
      <c r="K7" s="45" t="str">
        <f>'studieretning (komm)'!J7</f>
        <v>2024-2027</v>
      </c>
      <c r="L7" s="45"/>
      <c r="M7" s="10"/>
      <c r="N7" s="10"/>
      <c r="O7" s="10"/>
      <c r="P7" s="10"/>
      <c r="Q7" s="10"/>
    </row>
    <row r="8" spans="1:17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">
      <c r="A9" s="10"/>
      <c r="B9" s="46" t="s">
        <v>0</v>
      </c>
      <c r="C9" s="13" t="str">
        <f>'studieretning (komm)'!B8</f>
        <v>Dansk A</v>
      </c>
      <c r="D9" s="13" t="str">
        <f>'studieretning (komm)'!C8</f>
        <v>Historie A</v>
      </c>
      <c r="E9" s="13" t="str">
        <f>'studieretning (komm)'!D8</f>
        <v>Idræt C</v>
      </c>
      <c r="F9" s="13" t="str">
        <f>'studieretning (komm)'!E8</f>
        <v>Samfundsfag A</v>
      </c>
      <c r="G9" s="13" t="str">
        <f>'studieretning (komm)'!F8</f>
        <v>Engelsk A</v>
      </c>
      <c r="H9" s="13" t="str">
        <f>'studieretning (komm)'!G8</f>
        <v>Naturvidenskab B</v>
      </c>
      <c r="I9" s="13" t="str">
        <f>'studieretning (komm)'!H8</f>
        <v>Valgfag A, B eller C</v>
      </c>
      <c r="J9" s="13" t="str">
        <f>'studieretning (komm)'!I8</f>
        <v>Valgfag C</v>
      </c>
      <c r="K9" s="14"/>
      <c r="L9" s="13"/>
      <c r="M9" s="13" t="s">
        <v>6</v>
      </c>
      <c r="N9" s="13"/>
      <c r="O9" s="13"/>
      <c r="P9" s="10"/>
    </row>
    <row r="10" spans="1:17" x14ac:dyDescent="0.2">
      <c r="A10" s="10"/>
      <c r="B10" s="46"/>
      <c r="C10" s="15">
        <v>30</v>
      </c>
      <c r="D10" s="15">
        <v>0</v>
      </c>
      <c r="E10" s="15">
        <v>0</v>
      </c>
      <c r="F10" s="15">
        <v>40</v>
      </c>
      <c r="G10" s="15">
        <v>40</v>
      </c>
      <c r="H10" s="16">
        <v>45</v>
      </c>
      <c r="I10" s="15">
        <v>0</v>
      </c>
      <c r="J10" s="15">
        <v>0</v>
      </c>
      <c r="K10" s="17"/>
      <c r="L10" s="15"/>
      <c r="M10" s="15">
        <v>30</v>
      </c>
      <c r="N10" s="15"/>
      <c r="O10" s="15">
        <f>SUM(C10:N10)</f>
        <v>185</v>
      </c>
      <c r="P10" s="10"/>
    </row>
    <row r="11" spans="1:17" x14ac:dyDescent="0.2">
      <c r="A11" s="10"/>
      <c r="B11" s="46" t="s">
        <v>1</v>
      </c>
      <c r="C11" s="13" t="str">
        <f>'studieretning (komm)'!B9</f>
        <v>Dansk A</v>
      </c>
      <c r="D11" s="13" t="str">
        <f>'studieretning (komm)'!C9</f>
        <v>Historie A</v>
      </c>
      <c r="E11" s="13" t="str">
        <f>'studieretning (komm)'!D9</f>
        <v>Idræt C</v>
      </c>
      <c r="F11" s="13" t="str">
        <f>'studieretning (komm)'!E9</f>
        <v>Samfundsfag A</v>
      </c>
      <c r="G11" s="13" t="str">
        <f>'studieretning (komm)'!F9</f>
        <v>Engelsk A</v>
      </c>
      <c r="H11" s="24" t="str">
        <f>'studieretning (komm)'!G9</f>
        <v>Informatik C / Kemi C</v>
      </c>
      <c r="I11" s="13" t="str">
        <f>'studieretning (komm)'!H9</f>
        <v>Matematik B</v>
      </c>
      <c r="J11" s="13" t="str">
        <f>'studieretning (komm)'!I9</f>
        <v>Religion C</v>
      </c>
      <c r="K11" s="13" t="str">
        <f>'studieretning (komm)'!J9</f>
        <v>2.fremmedsprog</v>
      </c>
      <c r="L11" s="13" t="str">
        <f>'studieretning (komm)'!K9</f>
        <v>Oldtidskundskab C</v>
      </c>
      <c r="M11" s="13" t="s">
        <v>7</v>
      </c>
      <c r="N11" s="13"/>
      <c r="O11" s="13"/>
      <c r="P11" s="10"/>
    </row>
    <row r="12" spans="1:17" x14ac:dyDescent="0.2">
      <c r="A12" s="10"/>
      <c r="B12" s="46"/>
      <c r="C12" s="15">
        <v>30</v>
      </c>
      <c r="D12" s="15">
        <v>0</v>
      </c>
      <c r="E12" s="15">
        <v>0</v>
      </c>
      <c r="F12" s="15">
        <v>40</v>
      </c>
      <c r="G12" s="15">
        <v>30</v>
      </c>
      <c r="H12" s="15">
        <v>10</v>
      </c>
      <c r="I12" s="15">
        <v>60</v>
      </c>
      <c r="J12" s="18">
        <v>0</v>
      </c>
      <c r="K12" s="15">
        <v>25</v>
      </c>
      <c r="L12" s="15">
        <v>0</v>
      </c>
      <c r="M12" s="15">
        <v>15</v>
      </c>
      <c r="N12" s="15"/>
      <c r="O12" s="15">
        <f>SUM(C12:N12)</f>
        <v>210</v>
      </c>
      <c r="P12" s="10"/>
    </row>
    <row r="13" spans="1:17" x14ac:dyDescent="0.2">
      <c r="A13" s="10"/>
      <c r="B13" s="46" t="s">
        <v>2</v>
      </c>
      <c r="C13" s="13" t="str">
        <f>'studieretning (komm)'!B10</f>
        <v>Dansk A</v>
      </c>
      <c r="D13" s="13" t="str">
        <f>'studieretning (komm)'!C10</f>
        <v>Historie A</v>
      </c>
      <c r="E13" s="13" t="str">
        <f>'studieretning (komm)'!D10</f>
        <v>Idræt C</v>
      </c>
      <c r="F13" s="13" t="str">
        <f>'studieretning (komm)'!E10</f>
        <v>Samfundsfag A</v>
      </c>
      <c r="G13" s="13" t="str">
        <f>'studieretning (komm)'!F10</f>
        <v>Engelsk A</v>
      </c>
      <c r="H13" s="13" t="str">
        <f>'studieretning (komm)'!G10</f>
        <v>Fysik C</v>
      </c>
      <c r="I13" s="13" t="str">
        <f>'studieretning (komm)'!H10</f>
        <v>Matematik B</v>
      </c>
      <c r="J13" s="13" t="str">
        <f>'studieretning (komm)'!I10</f>
        <v>Naturgeografi C</v>
      </c>
      <c r="K13" s="13" t="str">
        <f>'studieretning (komm)'!J10</f>
        <v>2.fremmedsprog</v>
      </c>
      <c r="L13" s="13" t="str">
        <f>'studieretning (komm)'!K10</f>
        <v>Kunstnerisk fag</v>
      </c>
      <c r="M13" s="13" t="s">
        <v>4</v>
      </c>
      <c r="N13" s="13" t="s">
        <v>3</v>
      </c>
      <c r="O13" s="13"/>
      <c r="P13" s="10"/>
    </row>
    <row r="14" spans="1:17" x14ac:dyDescent="0.2">
      <c r="A14" s="10"/>
      <c r="B14" s="46"/>
      <c r="C14" s="15">
        <v>35</v>
      </c>
      <c r="D14" s="15">
        <v>10</v>
      </c>
      <c r="E14" s="15">
        <v>0</v>
      </c>
      <c r="F14" s="15">
        <v>20</v>
      </c>
      <c r="G14" s="15">
        <v>20</v>
      </c>
      <c r="H14" s="15">
        <v>10</v>
      </c>
      <c r="I14" s="15">
        <v>40</v>
      </c>
      <c r="J14" s="15">
        <v>10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164</v>
      </c>
      <c r="P14" s="10"/>
    </row>
    <row r="15" spans="1:17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100</v>
      </c>
      <c r="G15" s="18">
        <f>G14+G12+G10</f>
        <v>90</v>
      </c>
      <c r="H15" s="18"/>
      <c r="I15" s="18">
        <f>I14+I12</f>
        <v>100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559</v>
      </c>
      <c r="P15" s="10"/>
    </row>
    <row r="16" spans="1:1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">
      <c r="A19" s="10"/>
      <c r="B19" s="10"/>
      <c r="C19" s="1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2" sqref="H12"/>
    </sheetView>
  </sheetViews>
  <sheetFormatPr defaultRowHeight="12.75" x14ac:dyDescent="0.2"/>
  <sheetData>
    <row r="7" spans="2:14" ht="15.75" x14ac:dyDescent="0.25">
      <c r="B7" s="49" t="s">
        <v>5</v>
      </c>
      <c r="C7" s="50"/>
      <c r="D7" s="5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7" t="s">
        <v>0</v>
      </c>
      <c r="C8" s="2" t="s">
        <v>6</v>
      </c>
      <c r="D8" s="51" t="s">
        <v>11</v>
      </c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2:14" x14ac:dyDescent="0.2">
      <c r="B9" s="57"/>
      <c r="C9" s="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2:14" x14ac:dyDescent="0.2">
      <c r="B10" s="57" t="s">
        <v>1</v>
      </c>
      <c r="C10" s="2" t="s">
        <v>7</v>
      </c>
      <c r="D10" s="51" t="s">
        <v>10</v>
      </c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2:14" x14ac:dyDescent="0.2">
      <c r="B11" s="57"/>
      <c r="C11" s="4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2:14" x14ac:dyDescent="0.2">
      <c r="B12" s="57" t="s">
        <v>2</v>
      </c>
      <c r="C12" s="2" t="s">
        <v>8</v>
      </c>
      <c r="D12" s="58" t="s">
        <v>40</v>
      </c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2:14" x14ac:dyDescent="0.2">
      <c r="B13" s="57"/>
      <c r="C13" s="3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0"/>
  <sheetViews>
    <sheetView zoomScaleNormal="100" workbookViewId="0">
      <selection activeCell="C27" sqref="C27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25" t="s">
        <v>25</v>
      </c>
      <c r="B1" s="25" t="s">
        <v>46</v>
      </c>
      <c r="C1" s="25" t="s">
        <v>26</v>
      </c>
      <c r="D1" s="5" t="s">
        <v>47</v>
      </c>
      <c r="E1" s="5" t="s">
        <v>48</v>
      </c>
      <c r="F1" s="25" t="s">
        <v>44</v>
      </c>
      <c r="G1" s="5" t="s">
        <v>61</v>
      </c>
      <c r="H1" s="25" t="s">
        <v>77</v>
      </c>
      <c r="I1" s="25" t="s">
        <v>80</v>
      </c>
    </row>
    <row r="2" spans="1:9" x14ac:dyDescent="0.25">
      <c r="A2" s="26" t="s">
        <v>14</v>
      </c>
      <c r="B2" s="25" t="s">
        <v>27</v>
      </c>
      <c r="C2" s="27" t="s">
        <v>49</v>
      </c>
      <c r="D2" s="5" t="s">
        <v>64</v>
      </c>
      <c r="E2" s="5" t="s">
        <v>64</v>
      </c>
      <c r="F2" s="27" t="s">
        <v>60</v>
      </c>
      <c r="G2" s="5" t="s">
        <v>27</v>
      </c>
      <c r="H2" s="25" t="s">
        <v>27</v>
      </c>
      <c r="I2" s="25" t="s">
        <v>58</v>
      </c>
    </row>
    <row r="3" spans="1:9" x14ac:dyDescent="0.25">
      <c r="A3" s="25" t="s">
        <v>83</v>
      </c>
      <c r="B3" s="26" t="s">
        <v>60</v>
      </c>
      <c r="C3" s="27" t="s">
        <v>50</v>
      </c>
      <c r="D3" s="7" t="s">
        <v>13</v>
      </c>
      <c r="E3" s="7" t="s">
        <v>13</v>
      </c>
      <c r="F3" s="27" t="s">
        <v>34</v>
      </c>
      <c r="G3" s="9" t="s">
        <v>64</v>
      </c>
      <c r="H3" s="25" t="s">
        <v>64</v>
      </c>
      <c r="I3" s="25" t="s">
        <v>20</v>
      </c>
    </row>
    <row r="4" spans="1:9" x14ac:dyDescent="0.25">
      <c r="A4" s="27" t="s">
        <v>76</v>
      </c>
      <c r="B4" s="25" t="s">
        <v>81</v>
      </c>
      <c r="C4" s="27" t="s">
        <v>57</v>
      </c>
      <c r="D4" s="8" t="s">
        <v>52</v>
      </c>
      <c r="E4" s="5" t="s">
        <v>62</v>
      </c>
      <c r="F4" s="27" t="s">
        <v>84</v>
      </c>
      <c r="G4" s="8" t="s">
        <v>45</v>
      </c>
      <c r="H4" s="25" t="s">
        <v>60</v>
      </c>
    </row>
    <row r="5" spans="1:9" x14ac:dyDescent="0.25">
      <c r="A5" s="25" t="s">
        <v>15</v>
      </c>
      <c r="B5" s="26" t="s">
        <v>34</v>
      </c>
      <c r="C5" s="27" t="s">
        <v>51</v>
      </c>
      <c r="D5" s="7" t="s">
        <v>14</v>
      </c>
      <c r="E5" s="5" t="s">
        <v>67</v>
      </c>
      <c r="F5" s="27" t="s">
        <v>30</v>
      </c>
      <c r="G5" s="8" t="s">
        <v>13</v>
      </c>
      <c r="H5" s="25" t="s">
        <v>81</v>
      </c>
    </row>
    <row r="6" spans="1:9" x14ac:dyDescent="0.25">
      <c r="B6" s="26" t="s">
        <v>21</v>
      </c>
      <c r="D6" s="7" t="s">
        <v>17</v>
      </c>
      <c r="E6" s="8" t="s">
        <v>65</v>
      </c>
      <c r="F6" s="27" t="s">
        <v>12</v>
      </c>
      <c r="G6" s="7" t="s">
        <v>34</v>
      </c>
      <c r="H6" s="25" t="s">
        <v>34</v>
      </c>
    </row>
    <row r="7" spans="1:9" x14ac:dyDescent="0.25">
      <c r="B7" s="26" t="s">
        <v>22</v>
      </c>
      <c r="D7" s="7" t="s">
        <v>16</v>
      </c>
      <c r="E7" s="7" t="s">
        <v>14</v>
      </c>
      <c r="G7" s="8" t="s">
        <v>21</v>
      </c>
      <c r="H7" s="25" t="s">
        <v>34</v>
      </c>
    </row>
    <row r="8" spans="1:9" x14ac:dyDescent="0.25">
      <c r="B8" s="26" t="s">
        <v>53</v>
      </c>
      <c r="D8" s="8" t="s">
        <v>32</v>
      </c>
      <c r="E8" s="7" t="s">
        <v>17</v>
      </c>
      <c r="G8" s="8" t="s">
        <v>22</v>
      </c>
      <c r="H8" s="25" t="s">
        <v>21</v>
      </c>
    </row>
    <row r="9" spans="1:9" x14ac:dyDescent="0.25">
      <c r="B9" s="25" t="s">
        <v>82</v>
      </c>
      <c r="D9" s="8" t="s">
        <v>33</v>
      </c>
      <c r="E9" s="7" t="s">
        <v>16</v>
      </c>
      <c r="G9" s="8" t="s">
        <v>53</v>
      </c>
      <c r="H9" s="25" t="s">
        <v>62</v>
      </c>
    </row>
    <row r="10" spans="1:9" x14ac:dyDescent="0.25">
      <c r="B10" s="25" t="s">
        <v>58</v>
      </c>
      <c r="D10" s="8" t="s">
        <v>19</v>
      </c>
      <c r="E10" s="8" t="s">
        <v>32</v>
      </c>
      <c r="G10" s="8" t="s">
        <v>14</v>
      </c>
      <c r="H10" s="25" t="s">
        <v>22</v>
      </c>
    </row>
    <row r="11" spans="1:9" x14ac:dyDescent="0.25">
      <c r="B11" s="26" t="s">
        <v>20</v>
      </c>
      <c r="D11" s="8" t="s">
        <v>54</v>
      </c>
      <c r="E11" s="8" t="s">
        <v>33</v>
      </c>
      <c r="G11" s="8" t="s">
        <v>17</v>
      </c>
      <c r="H11" s="25" t="s">
        <v>67</v>
      </c>
    </row>
    <row r="12" spans="1:9" x14ac:dyDescent="0.25">
      <c r="B12" s="26" t="s">
        <v>18</v>
      </c>
      <c r="E12" s="8" t="s">
        <v>63</v>
      </c>
      <c r="G12" s="7" t="s">
        <v>58</v>
      </c>
      <c r="H12" s="25" t="s">
        <v>52</v>
      </c>
    </row>
    <row r="13" spans="1:9" x14ac:dyDescent="0.25">
      <c r="B13" s="26" t="s">
        <v>30</v>
      </c>
      <c r="E13" s="8" t="s">
        <v>19</v>
      </c>
      <c r="G13" s="7" t="s">
        <v>20</v>
      </c>
      <c r="H13" s="25" t="s">
        <v>65</v>
      </c>
    </row>
    <row r="14" spans="1:9" x14ac:dyDescent="0.25">
      <c r="B14" s="26" t="s">
        <v>12</v>
      </c>
      <c r="E14" s="5" t="s">
        <v>69</v>
      </c>
      <c r="G14" s="7" t="s">
        <v>59</v>
      </c>
      <c r="H14" s="25" t="s">
        <v>53</v>
      </c>
    </row>
    <row r="15" spans="1:9" x14ac:dyDescent="0.25">
      <c r="B15" s="26" t="s">
        <v>23</v>
      </c>
      <c r="E15" s="5" t="s">
        <v>68</v>
      </c>
      <c r="G15" s="7" t="s">
        <v>18</v>
      </c>
      <c r="H15" s="25" t="s">
        <v>14</v>
      </c>
    </row>
    <row r="16" spans="1:9" x14ac:dyDescent="0.25">
      <c r="B16" s="26" t="s">
        <v>24</v>
      </c>
      <c r="E16" s="8" t="s">
        <v>66</v>
      </c>
      <c r="G16" s="7" t="s">
        <v>16</v>
      </c>
      <c r="H16" s="25" t="s">
        <v>82</v>
      </c>
    </row>
    <row r="17" spans="2:8" x14ac:dyDescent="0.25">
      <c r="B17" s="25" t="s">
        <v>85</v>
      </c>
      <c r="G17" s="7" t="s">
        <v>32</v>
      </c>
      <c r="H17" s="25" t="s">
        <v>17</v>
      </c>
    </row>
    <row r="18" spans="2:8" x14ac:dyDescent="0.25">
      <c r="B18" s="26" t="s">
        <v>55</v>
      </c>
      <c r="E18" s="7"/>
      <c r="G18" s="7" t="s">
        <v>30</v>
      </c>
      <c r="H18" s="25" t="s">
        <v>83</v>
      </c>
    </row>
    <row r="19" spans="2:8" x14ac:dyDescent="0.25">
      <c r="E19" s="7"/>
      <c r="G19" s="7" t="s">
        <v>33</v>
      </c>
      <c r="H19" s="25" t="s">
        <v>58</v>
      </c>
    </row>
    <row r="20" spans="2:8" x14ac:dyDescent="0.25">
      <c r="E20" s="7"/>
      <c r="G20" s="7" t="s">
        <v>12</v>
      </c>
      <c r="H20" s="25" t="s">
        <v>76</v>
      </c>
    </row>
    <row r="21" spans="2:8" x14ac:dyDescent="0.25">
      <c r="E21" s="7"/>
      <c r="G21" s="7" t="s">
        <v>29</v>
      </c>
      <c r="H21" s="25" t="s">
        <v>20</v>
      </c>
    </row>
    <row r="22" spans="2:8" x14ac:dyDescent="0.25">
      <c r="E22" s="7"/>
      <c r="G22" s="7" t="s">
        <v>23</v>
      </c>
      <c r="H22" s="25" t="s">
        <v>18</v>
      </c>
    </row>
    <row r="23" spans="2:8" x14ac:dyDescent="0.25">
      <c r="E23" s="7"/>
      <c r="G23" s="7" t="s">
        <v>19</v>
      </c>
      <c r="H23" s="25" t="s">
        <v>78</v>
      </c>
    </row>
    <row r="24" spans="2:8" x14ac:dyDescent="0.25">
      <c r="E24" s="7"/>
      <c r="G24" s="7" t="s">
        <v>24</v>
      </c>
      <c r="H24" s="25" t="s">
        <v>32</v>
      </c>
    </row>
    <row r="25" spans="2:8" x14ac:dyDescent="0.25">
      <c r="E25" s="7"/>
      <c r="G25" s="7" t="s">
        <v>55</v>
      </c>
      <c r="H25" s="25" t="s">
        <v>30</v>
      </c>
    </row>
    <row r="26" spans="2:8" x14ac:dyDescent="0.25">
      <c r="H26" s="25" t="s">
        <v>33</v>
      </c>
    </row>
    <row r="27" spans="2:8" x14ac:dyDescent="0.25">
      <c r="H27" s="25" t="s">
        <v>12</v>
      </c>
    </row>
    <row r="28" spans="2:8" x14ac:dyDescent="0.25">
      <c r="H28" s="25" t="s">
        <v>15</v>
      </c>
    </row>
    <row r="29" spans="2:8" x14ac:dyDescent="0.25">
      <c r="G29" s="7"/>
      <c r="H29" s="25" t="s">
        <v>63</v>
      </c>
    </row>
    <row r="30" spans="2:8" x14ac:dyDescent="0.25">
      <c r="H30" s="25" t="s">
        <v>23</v>
      </c>
    </row>
    <row r="31" spans="2:8" x14ac:dyDescent="0.25">
      <c r="H31" s="25" t="s">
        <v>19</v>
      </c>
    </row>
    <row r="32" spans="2:8" x14ac:dyDescent="0.25">
      <c r="H32" s="25" t="s">
        <v>24</v>
      </c>
    </row>
    <row r="33" spans="8:8" x14ac:dyDescent="0.25">
      <c r="H33" s="25" t="s">
        <v>69</v>
      </c>
    </row>
    <row r="34" spans="8:8" x14ac:dyDescent="0.25">
      <c r="H34" s="25" t="s">
        <v>86</v>
      </c>
    </row>
    <row r="35" spans="8:8" x14ac:dyDescent="0.25">
      <c r="H35" s="25" t="s">
        <v>87</v>
      </c>
    </row>
    <row r="36" spans="8:8" x14ac:dyDescent="0.25">
      <c r="H36" s="25" t="s">
        <v>85</v>
      </c>
    </row>
    <row r="37" spans="8:8" x14ac:dyDescent="0.25">
      <c r="H37" s="25" t="s">
        <v>68</v>
      </c>
    </row>
    <row r="38" spans="8:8" x14ac:dyDescent="0.25">
      <c r="H38" s="25" t="s">
        <v>54</v>
      </c>
    </row>
    <row r="39" spans="8:8" x14ac:dyDescent="0.25">
      <c r="H39" s="25" t="s">
        <v>66</v>
      </c>
    </row>
    <row r="40" spans="8:8" x14ac:dyDescent="0.25">
      <c r="H40" s="25" t="s">
        <v>55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G12:G17 D5:D7 G19 G21 E7:E9 E18:E22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(komm)</vt:lpstr>
      <vt:lpstr>antal lektioner (komm)</vt:lpstr>
      <vt:lpstr>fordybelsestid (komm)</vt:lpstr>
      <vt:lpstr>større skriftlige opgaver (komm</vt:lpstr>
      <vt:lpstr>valgfag (komm)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2016-12-22T06:48:20Z</cp:lastPrinted>
  <dcterms:created xsi:type="dcterms:W3CDTF">2009-05-12T11:16:16Z</dcterms:created>
  <dcterms:modified xsi:type="dcterms:W3CDTF">2024-11-28T08:07:08Z</dcterms:modified>
</cp:coreProperties>
</file>