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AF061BD9-276A-4130-8891-79F8338762CB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mfk)" sheetId="7" r:id="rId1"/>
    <sheet name="antal lektioner (mfk)" sheetId="1" state="hidden" r:id="rId2"/>
    <sheet name="fordybelsestid (mfk)" sheetId="4" state="hidden" r:id="rId3"/>
    <sheet name="større skriftlige opgaver (mfk)" sheetId="5" state="hidden" r:id="rId4"/>
    <sheet name="valgfag (mfk)" sheetId="2" state="hidden" r:id="rId5"/>
  </sheets>
  <definedNames>
    <definedName name="_2.fr.sprog">'valgfag (mfk)'!$C$2:$C$7</definedName>
    <definedName name="_xlnm._FilterDatabase" localSheetId="0" hidden="1">'studieretning (mfk)'!$B$7:$L$10</definedName>
    <definedName name="kunstn._fag">'valgfag (mfk)'!#REF!</definedName>
    <definedName name="nat.vid.fag_B">valgfag A eller B</definedName>
    <definedName name="naturv.fag_B">'valgfag (mfk)'!$A$2:$A$5</definedName>
    <definedName name="naturv.fag_C">'valgfag (mfk)'!#REF!</definedName>
    <definedName name="valgfag">'studieretning (mfk)'!$J$8</definedName>
    <definedName name="valgfag_A">'valgfag (mfk)'!$D$3:$D$3</definedName>
    <definedName name="valgfag_A_eller_B">'studieretning (mfk)'!$J$8</definedName>
    <definedName name="valgfag_B_1">'valgfag (mfk)'!#REF!</definedName>
    <definedName name="valgfag_B_2">'valgfag (mfk)'!#REF!</definedName>
    <definedName name="valgfag_C">'valgfag (mfk)'!$B$2:$B$18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5" i="1"/>
  <c r="I15" i="1" l="1"/>
  <c r="H15" i="1"/>
  <c r="L11" i="1" l="1"/>
  <c r="J9" i="1"/>
  <c r="H9" i="1"/>
  <c r="J11" i="1" l="1"/>
  <c r="I11" i="1"/>
  <c r="L13" i="1"/>
  <c r="H13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I9" i="4" s="1"/>
  <c r="K11" i="4"/>
  <c r="P15" i="1"/>
  <c r="K11" i="1"/>
  <c r="I9" i="1" l="1"/>
</calcChain>
</file>

<file path=xl/sharedStrings.xml><?xml version="1.0" encoding="utf-8"?>
<sst xmlns="http://schemas.openxmlformats.org/spreadsheetml/2006/main" count="214" uniqueCount="105">
  <si>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</si>
  <si>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</si>
  <si>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</si>
  <si>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</si>
  <si>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</si>
  <si>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</si>
  <si>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</si>
  <si>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</si>
  <si>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</si>
  <si>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</si>
  <si>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</si>
  <si>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</si>
  <si>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</si>
  <si>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</si>
  <si>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</si>
  <si>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</si>
  <si>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</si>
  <si>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</si>
  <si>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</si>
  <si>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</si>
  <si>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</si>
  <si>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</si>
  <si>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</si>
  <si>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</si>
  <si>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</si>
  <si>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</si>
  <si>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</si>
  <si>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</si>
  <si>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</si>
  <si>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</si>
  <si>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</si>
  <si>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</si>
  <si>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</si>
  <si>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</si>
  <si>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</si>
  <si>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</si>
  <si>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</si>
  <si>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</si>
  <si>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</si>
  <si>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</si>
  <si>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</si>
  <si>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</si>
  <si>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</si>
  <si>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Religion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</si>
  <si>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</si>
  <si>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</si>
  <si>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</si>
  <si>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</si>
  <si>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</si>
  <si>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</si>
  <si>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</si>
  <si>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</si>
  <si>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</si>
  <si>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</si>
  <si>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</si>
  <si>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</si>
  <si>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</si>
  <si>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</si>
  <si>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</si>
  <si>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</si>
  <si>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</si>
  <si>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</si>
  <si>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</si>
  <si>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</si>
  <si>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</si>
  <si>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</si>
  <si>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</si>
  <si>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</si>
  <si>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</si>
  <si>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</si>
  <si>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</si>
  <si>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</si>
  <si>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</si>
  <si>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 xml:space="preserve">         Matematik A - Fysik B - Kemi B</t>
  </si>
  <si>
    <t>Valgfag A, B eller C</t>
  </si>
  <si>
    <t>Kunstnerisk fag</t>
  </si>
  <si>
    <t>Et af valgene i 3.g skal være et C-niveau.</t>
  </si>
  <si>
    <t>Engelsk A</t>
  </si>
  <si>
    <t>Fysik A</t>
  </si>
  <si>
    <t>Kemi A</t>
  </si>
  <si>
    <t>Biologi C</t>
  </si>
  <si>
    <t>Et af valgene i 3.g skal være et A-niveau.</t>
  </si>
  <si>
    <t>Naturvidenskab A,B eller C</t>
  </si>
  <si>
    <t>Vælg så fag i rubrikken Naturvidenskab A, B eller C.</t>
  </si>
  <si>
    <t>Naturvidenskab</t>
  </si>
  <si>
    <t xml:space="preserve">Vælg så fag i de to sidste rubrikker, men husk: </t>
  </si>
  <si>
    <t>Valgfag A, B eller C  1:2</t>
  </si>
  <si>
    <t>Valgfag A, B eller C   2:2</t>
  </si>
  <si>
    <t>Vælger du et fag med B+C, skal du lade rubrikken ved siden af stå med teksten Valgfag A, B eller C.</t>
  </si>
  <si>
    <t>Du har mulighed for at vælge fag i de sorte rubrikker.</t>
  </si>
  <si>
    <t>Græsk C</t>
  </si>
  <si>
    <t>Design og arkitektur B</t>
  </si>
  <si>
    <t>Informatik B</t>
  </si>
  <si>
    <t>Dramatik B</t>
  </si>
  <si>
    <t>Dramatik C</t>
  </si>
  <si>
    <t>Samfundsfag B</t>
  </si>
  <si>
    <t>Spansk forts. A</t>
  </si>
  <si>
    <t>Spansk forts. B+C</t>
  </si>
  <si>
    <t>Spansk fortsætter C</t>
  </si>
  <si>
    <t>Spansk forts. C</t>
  </si>
  <si>
    <t>Spansk forts. B</t>
  </si>
  <si>
    <t>Innovation C</t>
  </si>
  <si>
    <t>2023-2026</t>
  </si>
  <si>
    <t>* Filosofi C i stedet for Oldtidskunskab C i 3.g</t>
  </si>
  <si>
    <t>Filosofi C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</si>
</sst>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0" xfId="0" applyFont="1" applyFill="1"/>
    <xf numFmtId="0" fontId="9" fillId="3" borderId="5" xfId="0" applyFont="1" applyFill="1" applyBorder="1"/>
    <xf numFmtId="0" fontId="15" fillId="3" borderId="5" xfId="0" applyFont="1" applyFill="1" applyBorder="1"/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L26" sqref="L26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7" width="20.7109375" customWidth="1"/>
    <col min="8" max="8" width="25" bestFit="1" customWidth="1"/>
    <col min="9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2" t="s">
        <v>73</v>
      </c>
      <c r="E7" s="43"/>
      <c r="F7" s="43"/>
      <c r="G7" s="43"/>
      <c r="H7" s="43"/>
      <c r="I7" s="43"/>
      <c r="J7" s="43"/>
      <c r="K7" s="42" t="s">
        <v>102</v>
      </c>
      <c r="L7" s="44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37</v>
      </c>
      <c r="C8" s="8" t="s">
        <v>38</v>
      </c>
      <c r="D8" s="8" t="s">
        <v>39</v>
      </c>
      <c r="E8" s="8" t="s">
        <v>41</v>
      </c>
      <c r="F8" s="41" t="s">
        <v>70</v>
      </c>
      <c r="G8" s="30" t="s">
        <v>104</v>
      </c>
      <c r="H8" s="36" t="s">
        <v>82</v>
      </c>
      <c r="I8" s="36" t="str">
        <f>IF(K9="Fransk beg. A",K9,IF(K9="Tysk beg. A",K9,IF(K9="Spansk beg. A",K9,"Valgfag A, B eller C")))</f>
        <v>Valgfag A, B eller C</v>
      </c>
      <c r="J8" s="36" t="s">
        <v>74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36</v>
      </c>
      <c r="C9" s="9" t="s">
        <v>38</v>
      </c>
      <c r="D9" s="9" t="s">
        <v>39</v>
      </c>
      <c r="E9" s="9" t="s">
        <v>41</v>
      </c>
      <c r="F9" s="41" t="s">
        <v>70</v>
      </c>
      <c r="G9" s="41" t="s">
        <v>14</v>
      </c>
      <c r="H9" s="41" t="s">
        <v>71</v>
      </c>
      <c r="I9" s="9" t="s">
        <v>72</v>
      </c>
      <c r="J9" s="10" t="s">
        <v>43</v>
      </c>
      <c r="K9" s="10" t="str">
        <f>K10</f>
        <v>2.fremmedsprog</v>
      </c>
      <c r="L9" s="31" t="s">
        <v>59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35</v>
      </c>
      <c r="C10" s="9" t="s">
        <v>38</v>
      </c>
      <c r="D10" s="9" t="s">
        <v>39</v>
      </c>
      <c r="E10" s="9" t="s">
        <v>41</v>
      </c>
      <c r="F10" s="41" t="s">
        <v>70</v>
      </c>
      <c r="G10" s="41" t="s">
        <v>14</v>
      </c>
      <c r="H10" s="41" t="s">
        <v>71</v>
      </c>
      <c r="I10" s="9" t="s">
        <v>72</v>
      </c>
      <c r="J10" s="9" t="s">
        <v>42</v>
      </c>
      <c r="K10" s="37" t="s">
        <v>57</v>
      </c>
      <c r="L10" s="37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89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56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83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12" t="s">
        <v>76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2" t="s">
        <v>88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64" t="s">
        <v>103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1">
    <dataValidation type="list" allowBlank="1" showInputMessage="1" showErrorMessage="1" sqref="K10" xr:uid="{00000000-0002-0000-0000-000000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ignoredErrors>
    <ignoredError sqref="I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'valgfag (mfk)'!$F$2:$F$6</xm:f>
          </x14:formula1>
          <xm:sqref>L10</xm:sqref>
        </x14:dataValidation>
        <x14:dataValidation type="list" allowBlank="1" showInputMessage="1" showErrorMessage="1" xr:uid="{00000000-0002-0000-0000-000002000000}">
          <x14:formula1>
            <xm:f>'valgfag (mfk)'!$I$2:$I$6</xm:f>
          </x14:formula1>
          <xm:sqref>H8</xm:sqref>
        </x14:dataValidation>
        <x14:dataValidation type="list" allowBlank="1" showInputMessage="1" showErrorMessage="1" xr:uid="{00000000-0002-0000-0000-000003000000}">
          <x14:formula1>
            <xm:f>'valgfag (mfk)'!$G$2:$G$40</xm:f>
          </x14:formula1>
          <xm:sqref>I8</xm:sqref>
        </x14:dataValidation>
        <x14:dataValidation type="list" allowBlank="1" showInputMessage="1" showErrorMessage="1" xr:uid="{00000000-0002-0000-0000-000004000000}">
          <x14:formula1>
            <xm:f>'valgfag (mfk)'!$H$2:$H$33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5" customWidth="1"/>
    <col min="2" max="2" width="3" style="15" customWidth="1"/>
    <col min="3" max="6" width="14.7109375" style="15" customWidth="1"/>
    <col min="7" max="7" width="16.140625" style="15" bestFit="1" customWidth="1"/>
    <col min="8" max="8" width="24.42578125" style="15" bestFit="1" customWidth="1"/>
    <col min="9" max="10" width="16" style="15" bestFit="1" customWidth="1"/>
    <col min="11" max="11" width="14.7109375" style="15" customWidth="1"/>
    <col min="12" max="12" width="15.5703125" style="15" customWidth="1"/>
    <col min="13" max="16" width="4.7109375" style="15" customWidth="1"/>
    <col min="17" max="16384" width="9.140625" style="15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6"/>
      <c r="C7" s="27">
        <f>'studieretning (mfk)'!C7</f>
        <v>0</v>
      </c>
      <c r="D7" s="47" t="str">
        <f>'studieretning (mfk)'!D7</f>
        <v xml:space="preserve">         Matematik A - Fysik B - Kemi B</v>
      </c>
      <c r="E7" s="47"/>
      <c r="F7" s="47"/>
      <c r="G7" s="47"/>
      <c r="H7" s="48"/>
      <c r="I7" s="48"/>
      <c r="J7" s="48"/>
      <c r="K7" s="45" t="str">
        <f>'studieretning (mfk)'!K7</f>
        <v>2023-2026</v>
      </c>
      <c r="L7" s="45"/>
    </row>
    <row r="8" spans="2:16" ht="15" x14ac:dyDescent="0.2">
      <c r="B8" s="26" t="s">
        <v>31</v>
      </c>
      <c r="F8" s="28"/>
      <c r="G8" s="28"/>
      <c r="H8" s="17"/>
    </row>
    <row r="9" spans="2:16" x14ac:dyDescent="0.2">
      <c r="B9" s="46" t="s">
        <v>0</v>
      </c>
      <c r="C9" s="18" t="str">
        <f>'studieretning (mfk)'!C8</f>
        <v>Dansk A</v>
      </c>
      <c r="D9" s="18" t="str">
        <f>'studieretning (mfk)'!D8</f>
        <v>Historie A</v>
      </c>
      <c r="E9" s="18" t="str">
        <f>'studieretning (mfk)'!E8</f>
        <v>Idræt C</v>
      </c>
      <c r="F9" s="18" t="str">
        <f>'studieretning (mfk)'!F8</f>
        <v>Matematik A</v>
      </c>
      <c r="G9" s="18" t="str">
        <f>'studieretning (mfk)'!G8</f>
        <v>Filosofi C *</v>
      </c>
      <c r="H9" s="18" t="str">
        <f>'studieretning (mfk)'!H8</f>
        <v>Naturvidenskab A,B eller C</v>
      </c>
      <c r="I9" s="18" t="str">
        <f>'studieretning (mfk)'!I8</f>
        <v>Valgfag A, B eller C</v>
      </c>
      <c r="J9" s="18" t="str">
        <f>'studieretning (mfk)'!J8</f>
        <v>Valgfag A, B eller C</v>
      </c>
      <c r="K9" s="19"/>
      <c r="L9" s="18"/>
      <c r="M9" s="18" t="s">
        <v>28</v>
      </c>
      <c r="N9" s="18" t="s">
        <v>6</v>
      </c>
      <c r="O9" s="18"/>
      <c r="P9" s="18"/>
    </row>
    <row r="10" spans="2:16" x14ac:dyDescent="0.2">
      <c r="B10" s="46"/>
      <c r="C10" s="20">
        <v>80</v>
      </c>
      <c r="D10" s="20">
        <v>65</v>
      </c>
      <c r="E10" s="20">
        <v>50</v>
      </c>
      <c r="F10" s="20">
        <v>140</v>
      </c>
      <c r="G10" s="20">
        <v>75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795</v>
      </c>
    </row>
    <row r="11" spans="2:16" x14ac:dyDescent="0.2">
      <c r="B11" s="46" t="s">
        <v>1</v>
      </c>
      <c r="C11" s="18" t="str">
        <f>'studieretning (mfk)'!C9</f>
        <v>Dansk A</v>
      </c>
      <c r="D11" s="18" t="str">
        <f>'studieretning (mfk)'!D9</f>
        <v>Historie A</v>
      </c>
      <c r="E11" s="18" t="str">
        <f>'studieretning (mfk)'!E9</f>
        <v>Idræt C</v>
      </c>
      <c r="F11" s="18" t="str">
        <f>'studieretning (mfk)'!F9</f>
        <v>Matematik A</v>
      </c>
      <c r="G11" s="18" t="str">
        <f>'studieretning (mfk)'!G9</f>
        <v>Fysik B</v>
      </c>
      <c r="H11" s="29" t="str">
        <f>'studieretning (mfk)'!H9</f>
        <v>Kemi B</v>
      </c>
      <c r="I11" s="18" t="str">
        <f>'studieretning (mfk)'!I9</f>
        <v>Engelsk B</v>
      </c>
      <c r="J11" s="18" t="str">
        <f>'studieretning (mfk)'!J9</f>
        <v>Religion C</v>
      </c>
      <c r="K11" s="18" t="str">
        <f>'studieretning (mfk)'!K9</f>
        <v>2.fremmedsprog</v>
      </c>
      <c r="L11" s="18" t="str">
        <f>'studieretning (mfk)'!L9</f>
        <v>Informatik C</v>
      </c>
      <c r="M11" s="18" t="s">
        <v>28</v>
      </c>
      <c r="N11" s="18" t="s">
        <v>7</v>
      </c>
      <c r="O11" s="18"/>
      <c r="P11" s="18"/>
    </row>
    <row r="12" spans="2:16" x14ac:dyDescent="0.2">
      <c r="B12" s="46"/>
      <c r="C12" s="20">
        <v>90</v>
      </c>
      <c r="D12" s="20">
        <v>75</v>
      </c>
      <c r="E12" s="20">
        <v>50</v>
      </c>
      <c r="F12" s="20">
        <v>135</v>
      </c>
      <c r="G12" s="20">
        <v>100</v>
      </c>
      <c r="H12" s="20">
        <v>100</v>
      </c>
      <c r="I12" s="20">
        <v>105</v>
      </c>
      <c r="J12" s="23">
        <v>75</v>
      </c>
      <c r="K12" s="20">
        <v>100</v>
      </c>
      <c r="L12" s="20">
        <v>75</v>
      </c>
      <c r="M12" s="20">
        <v>50</v>
      </c>
      <c r="N12" s="20">
        <v>0</v>
      </c>
      <c r="O12" s="20"/>
      <c r="P12" s="20">
        <f>SUM(C12:O12)</f>
        <v>955</v>
      </c>
    </row>
    <row r="13" spans="2:16" x14ac:dyDescent="0.2">
      <c r="B13" s="46" t="s">
        <v>2</v>
      </c>
      <c r="C13" s="18" t="str">
        <f>'studieretning (mfk)'!C10</f>
        <v>Dansk A</v>
      </c>
      <c r="D13" s="18" t="str">
        <f>'studieretning (mfk)'!D10</f>
        <v>Historie A</v>
      </c>
      <c r="E13" s="18" t="str">
        <f>'studieretning (mfk)'!E10</f>
        <v>Idræt C</v>
      </c>
      <c r="F13" s="18" t="str">
        <f>'studieretning (mfk)'!F10</f>
        <v>Matematik A</v>
      </c>
      <c r="G13" s="18" t="str">
        <f>'studieretning (mfk)'!G10</f>
        <v>Fysik B</v>
      </c>
      <c r="H13" s="18" t="str">
        <f>'studieretning (mfk)'!H10</f>
        <v>Kemi B</v>
      </c>
      <c r="I13" s="18" t="str">
        <f>'studieretning (mfk)'!I10</f>
        <v>Engelsk B</v>
      </c>
      <c r="J13" s="18" t="str">
        <f>'studieretning (mfk)'!J10</f>
        <v>Samfundsfag C</v>
      </c>
      <c r="K13" s="18" t="str">
        <f>'studieretning (mfk)'!K10</f>
        <v>2.fremmedsprog</v>
      </c>
      <c r="L13" s="18" t="str">
        <f>'studieretning (mfk)'!L10</f>
        <v>Kunstnerisk fag</v>
      </c>
      <c r="M13" s="18" t="s">
        <v>28</v>
      </c>
      <c r="N13" s="18" t="s">
        <v>4</v>
      </c>
      <c r="O13" s="18" t="s">
        <v>3</v>
      </c>
      <c r="P13" s="18"/>
    </row>
    <row r="14" spans="2:16" x14ac:dyDescent="0.2">
      <c r="B14" s="46"/>
      <c r="C14" s="20">
        <v>90</v>
      </c>
      <c r="D14" s="20">
        <v>50</v>
      </c>
      <c r="E14" s="20">
        <v>50</v>
      </c>
      <c r="F14" s="20">
        <v>100</v>
      </c>
      <c r="G14" s="20">
        <v>100</v>
      </c>
      <c r="H14" s="20">
        <v>100</v>
      </c>
      <c r="I14" s="20">
        <v>105</v>
      </c>
      <c r="J14" s="20">
        <v>75</v>
      </c>
      <c r="K14" s="20">
        <v>100</v>
      </c>
      <c r="L14" s="20">
        <v>75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375</v>
      </c>
      <c r="G15" s="23">
        <f>G14+G12</f>
        <v>200</v>
      </c>
      <c r="H15" s="23">
        <f>H14+H12</f>
        <v>200</v>
      </c>
      <c r="I15" s="23">
        <f>I14+I12</f>
        <v>210</v>
      </c>
      <c r="J15" s="23"/>
      <c r="K15" s="23">
        <f>K14+K12</f>
        <v>200</v>
      </c>
      <c r="L15" s="23"/>
      <c r="M15" s="23"/>
      <c r="N15" s="23"/>
      <c r="O15" s="24" t="s">
        <v>9</v>
      </c>
      <c r="P15" s="24">
        <f>SUM(P9:P14)</f>
        <v>2650</v>
      </c>
    </row>
    <row r="17" spans="3:3" x14ac:dyDescent="0.2">
      <c r="C17" s="17"/>
    </row>
    <row r="19" spans="3:3" x14ac:dyDescent="0.2">
      <c r="C19" s="17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topLeftCell="L1" workbookViewId="0">
      <selection activeCell="H11" sqref="H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" x14ac:dyDescent="0.2">
      <c r="A3" s="15"/>
      <c r="B3" s="15"/>
      <c r="C3" s="25"/>
      <c r="D3" s="26"/>
      <c r="E3" s="15"/>
      <c r="F3" s="15"/>
      <c r="G3" s="15"/>
      <c r="H3" s="26"/>
      <c r="I3" s="15"/>
      <c r="J3" s="15"/>
      <c r="K3" s="15"/>
      <c r="L3" s="15"/>
      <c r="M3" s="15"/>
      <c r="N3" s="15"/>
      <c r="O3" s="15"/>
      <c r="P3" s="15"/>
      <c r="Q3" s="15"/>
    </row>
    <row r="4" spans="1:17" ht="15" x14ac:dyDescent="0.2">
      <c r="A4" s="15"/>
      <c r="B4" s="15"/>
      <c r="C4" s="15"/>
      <c r="D4" s="26"/>
      <c r="E4" s="15"/>
      <c r="F4" s="15"/>
      <c r="G4" s="15"/>
      <c r="H4" s="26"/>
      <c r="I4" s="15"/>
      <c r="J4" s="15"/>
      <c r="K4" s="15"/>
      <c r="L4" s="15"/>
      <c r="M4" s="15"/>
      <c r="N4" s="15"/>
      <c r="O4" s="15"/>
      <c r="P4" s="15"/>
      <c r="Q4" s="15"/>
    </row>
    <row r="5" spans="1:17" ht="15" x14ac:dyDescent="0.2">
      <c r="A5" s="15"/>
      <c r="B5" s="15"/>
      <c r="C5" s="15"/>
      <c r="D5" s="26"/>
      <c r="E5" s="15"/>
      <c r="F5" s="15"/>
      <c r="G5" s="15"/>
      <c r="H5" s="26"/>
      <c r="I5" s="15"/>
      <c r="J5" s="15"/>
      <c r="K5" s="15"/>
      <c r="L5" s="15"/>
      <c r="M5" s="15"/>
      <c r="N5" s="15"/>
      <c r="O5" s="15"/>
      <c r="P5" s="15"/>
      <c r="Q5" s="15"/>
    </row>
    <row r="6" spans="1:17" ht="15" x14ac:dyDescent="0.2">
      <c r="A6" s="15"/>
      <c r="B6" s="15"/>
      <c r="C6" s="15"/>
      <c r="D6" s="26"/>
      <c r="E6" s="15"/>
      <c r="F6" s="15"/>
      <c r="G6" s="15"/>
      <c r="H6" s="26"/>
      <c r="I6" s="15"/>
      <c r="J6" s="15"/>
      <c r="K6" s="15"/>
      <c r="L6" s="15"/>
      <c r="M6" s="15"/>
      <c r="N6" s="15"/>
      <c r="O6" s="15"/>
      <c r="P6" s="15"/>
      <c r="Q6" s="15"/>
    </row>
    <row r="7" spans="1:17" ht="28.5" customHeight="1" x14ac:dyDescent="0.25">
      <c r="A7" s="15"/>
      <c r="B7" s="16"/>
      <c r="C7" s="27">
        <f>'studieretning (mfk)'!C7</f>
        <v>0</v>
      </c>
      <c r="D7" s="47" t="str">
        <f>'studieretning (mfk)'!D7</f>
        <v xml:space="preserve">         Matematik A - Fysik B - Kemi B</v>
      </c>
      <c r="E7" s="47"/>
      <c r="F7" s="47"/>
      <c r="G7" s="47"/>
      <c r="H7" s="48"/>
      <c r="I7" s="48"/>
      <c r="J7" s="48"/>
      <c r="K7" s="45" t="str">
        <f>'studieretning (mfk)'!K7</f>
        <v>2023-2026</v>
      </c>
      <c r="L7" s="45"/>
      <c r="M7" s="15"/>
      <c r="N7" s="15"/>
      <c r="O7" s="15"/>
      <c r="P7" s="15"/>
      <c r="Q7" s="15"/>
    </row>
    <row r="8" spans="1:17" ht="15" x14ac:dyDescent="0.2">
      <c r="A8" s="15"/>
      <c r="B8" s="26" t="s">
        <v>31</v>
      </c>
      <c r="C8" s="15"/>
      <c r="D8" s="15"/>
      <c r="E8" s="15"/>
      <c r="F8" s="28"/>
      <c r="G8" s="28"/>
      <c r="H8" s="17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">
      <c r="A9" s="15"/>
      <c r="B9" s="46" t="s">
        <v>0</v>
      </c>
      <c r="C9" s="18" t="str">
        <f>'studieretning (mfk)'!C8</f>
        <v>Dansk A</v>
      </c>
      <c r="D9" s="18" t="str">
        <f>'studieretning (mfk)'!D8</f>
        <v>Historie A</v>
      </c>
      <c r="E9" s="18" t="str">
        <f>'studieretning (mfk)'!E8</f>
        <v>Idræt C</v>
      </c>
      <c r="F9" s="18" t="str">
        <f>'studieretning (mfk)'!F8</f>
        <v>Matematik A</v>
      </c>
      <c r="G9" s="18" t="str">
        <f>'studieretning (mfk)'!G8</f>
        <v>Filosofi C *</v>
      </c>
      <c r="H9" s="18" t="str">
        <f>'studieretning (mfk)'!H8</f>
        <v>Naturvidenskab A,B eller C</v>
      </c>
      <c r="I9" s="18" t="str">
        <f>'studieretning (mfk)'!I8</f>
        <v>Valgfag A, B eller C</v>
      </c>
      <c r="J9" s="18" t="str">
        <f>'studieretning (mfk)'!J8</f>
        <v>Valgfag A, B eller C</v>
      </c>
      <c r="K9" s="19"/>
      <c r="L9" s="18"/>
      <c r="M9" s="18" t="s">
        <v>6</v>
      </c>
      <c r="N9" s="18"/>
      <c r="O9" s="18"/>
      <c r="P9" s="15"/>
    </row>
    <row r="10" spans="1:17" x14ac:dyDescent="0.2">
      <c r="A10" s="15"/>
      <c r="B10" s="46"/>
      <c r="C10" s="20">
        <v>30</v>
      </c>
      <c r="D10" s="20">
        <v>0</v>
      </c>
      <c r="E10" s="20">
        <v>0</v>
      </c>
      <c r="F10" s="20">
        <v>60</v>
      </c>
      <c r="G10" s="20">
        <v>0</v>
      </c>
      <c r="H10" s="21">
        <v>0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120</v>
      </c>
      <c r="P10" s="15"/>
    </row>
    <row r="11" spans="1:17" x14ac:dyDescent="0.2">
      <c r="A11" s="15"/>
      <c r="B11" s="46" t="s">
        <v>1</v>
      </c>
      <c r="C11" s="18" t="str">
        <f>'studieretning (mfk)'!C9</f>
        <v>Dansk A</v>
      </c>
      <c r="D11" s="18" t="str">
        <f>'studieretning (mfk)'!D9</f>
        <v>Historie A</v>
      </c>
      <c r="E11" s="18" t="str">
        <f>'studieretning (mfk)'!E9</f>
        <v>Idræt C</v>
      </c>
      <c r="F11" s="18" t="str">
        <f>'studieretning (mfk)'!F9</f>
        <v>Matematik A</v>
      </c>
      <c r="G11" s="18" t="str">
        <f>'studieretning (mfk)'!G9</f>
        <v>Fysik B</v>
      </c>
      <c r="H11" s="29" t="str">
        <f>'studieretning (mfk)'!H9</f>
        <v>Kemi B</v>
      </c>
      <c r="I11" s="18" t="str">
        <f>'studieretning (mfk)'!I9</f>
        <v>Engelsk B</v>
      </c>
      <c r="J11" s="18" t="str">
        <f>'studieretning (mfk)'!J9</f>
        <v>Religion C</v>
      </c>
      <c r="K11" s="18" t="str">
        <f>'studieretning (mfk)'!K9</f>
        <v>2.fremmedsprog</v>
      </c>
      <c r="L11" s="18" t="str">
        <f>'studieretning (mfk)'!L9</f>
        <v>Informatik C</v>
      </c>
      <c r="M11" s="18" t="s">
        <v>7</v>
      </c>
      <c r="N11" s="18"/>
      <c r="O11" s="18"/>
      <c r="P11" s="15"/>
    </row>
    <row r="12" spans="1:17" x14ac:dyDescent="0.2">
      <c r="A12" s="15"/>
      <c r="B12" s="46"/>
      <c r="C12" s="20">
        <v>30</v>
      </c>
      <c r="D12" s="20">
        <v>0</v>
      </c>
      <c r="E12" s="20">
        <v>0</v>
      </c>
      <c r="F12" s="20">
        <v>60</v>
      </c>
      <c r="G12" s="20">
        <v>30</v>
      </c>
      <c r="H12" s="20">
        <v>30</v>
      </c>
      <c r="I12" s="20">
        <v>25</v>
      </c>
      <c r="J12" s="23">
        <v>0</v>
      </c>
      <c r="K12" s="20">
        <v>20</v>
      </c>
      <c r="L12" s="20">
        <v>10</v>
      </c>
      <c r="M12" s="20">
        <v>15</v>
      </c>
      <c r="N12" s="20"/>
      <c r="O12" s="20">
        <f>SUM(C12:N12)</f>
        <v>220</v>
      </c>
      <c r="P12" s="15"/>
    </row>
    <row r="13" spans="1:17" x14ac:dyDescent="0.2">
      <c r="A13" s="15"/>
      <c r="B13" s="46" t="s">
        <v>2</v>
      </c>
      <c r="C13" s="18" t="str">
        <f>'studieretning (mfk)'!C10</f>
        <v>Dansk A</v>
      </c>
      <c r="D13" s="18" t="str">
        <f>'studieretning (mfk)'!D10</f>
        <v>Historie A</v>
      </c>
      <c r="E13" s="18" t="str">
        <f>'studieretning (mfk)'!E10</f>
        <v>Idræt C</v>
      </c>
      <c r="F13" s="18" t="str">
        <f>'studieretning (mfk)'!F10</f>
        <v>Matematik A</v>
      </c>
      <c r="G13" s="18" t="str">
        <f>'studieretning (mfk)'!G10</f>
        <v>Fysik B</v>
      </c>
      <c r="H13" s="18" t="str">
        <f>'studieretning (mfk)'!H10</f>
        <v>Kemi B</v>
      </c>
      <c r="I13" s="18" t="str">
        <f>'studieretning (mfk)'!I10</f>
        <v>Engelsk B</v>
      </c>
      <c r="J13" s="18" t="str">
        <f>'studieretning (mfk)'!J10</f>
        <v>Samfundsfag C</v>
      </c>
      <c r="K13" s="18" t="str">
        <f>'studieretning (mfk)'!K10</f>
        <v>2.fremmedsprog</v>
      </c>
      <c r="L13" s="18" t="str">
        <f>'studieretning (mfk)'!L10</f>
        <v>Kunstnerisk fag</v>
      </c>
      <c r="M13" s="18" t="s">
        <v>4</v>
      </c>
      <c r="N13" s="18" t="s">
        <v>3</v>
      </c>
      <c r="O13" s="18"/>
      <c r="P13" s="15"/>
    </row>
    <row r="14" spans="1:17" x14ac:dyDescent="0.2">
      <c r="A14" s="15"/>
      <c r="B14" s="46"/>
      <c r="C14" s="20">
        <v>35</v>
      </c>
      <c r="D14" s="20">
        <v>10</v>
      </c>
      <c r="E14" s="20">
        <v>0</v>
      </c>
      <c r="F14" s="20">
        <v>40</v>
      </c>
      <c r="G14" s="20">
        <v>25</v>
      </c>
      <c r="H14" s="20">
        <v>25</v>
      </c>
      <c r="I14" s="20">
        <v>20</v>
      </c>
      <c r="J14" s="20">
        <v>0</v>
      </c>
      <c r="K14" s="20">
        <v>20</v>
      </c>
      <c r="L14" s="20">
        <v>0</v>
      </c>
      <c r="M14" s="20">
        <v>4</v>
      </c>
      <c r="N14" s="20">
        <v>0</v>
      </c>
      <c r="O14" s="20">
        <f>SUM(C14:N14)</f>
        <v>179</v>
      </c>
      <c r="P14" s="15"/>
    </row>
    <row r="15" spans="1:17" x14ac:dyDescent="0.2">
      <c r="A15" s="15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160</v>
      </c>
      <c r="G15" s="23">
        <f>G14+G12</f>
        <v>55</v>
      </c>
      <c r="H15" s="23">
        <f>H14+H12</f>
        <v>55</v>
      </c>
      <c r="I15" s="23">
        <f>I14+I12</f>
        <v>45</v>
      </c>
      <c r="J15" s="23"/>
      <c r="K15" s="23">
        <f>K14+K12</f>
        <v>40</v>
      </c>
      <c r="L15" s="23"/>
      <c r="M15" s="23"/>
      <c r="N15" s="24" t="s">
        <v>9</v>
      </c>
      <c r="O15" s="24">
        <f>SUM(O9:O14)</f>
        <v>519</v>
      </c>
      <c r="P15" s="15"/>
    </row>
    <row r="16" spans="1:17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 x14ac:dyDescent="0.2">
      <c r="A17" s="15"/>
      <c r="B17" s="15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15"/>
      <c r="B19" s="15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1" sqref="H11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0"/>
  <sheetViews>
    <sheetView zoomScaleNormal="100" workbookViewId="0">
      <selection activeCell="E20" sqref="E2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5703125" style="5" customWidth="1"/>
    <col min="8" max="8" width="20.7109375" style="5" bestFit="1" customWidth="1"/>
    <col min="9" max="9" width="15" style="5" bestFit="1" customWidth="1"/>
    <col min="10" max="16384" width="9.140625" style="5"/>
  </cols>
  <sheetData>
    <row r="1" spans="1:9" x14ac:dyDescent="0.25">
      <c r="A1" s="5" t="s">
        <v>25</v>
      </c>
      <c r="B1" s="5" t="s">
        <v>45</v>
      </c>
      <c r="C1" s="32" t="s">
        <v>26</v>
      </c>
      <c r="D1" s="5" t="s">
        <v>46</v>
      </c>
      <c r="E1" s="5" t="s">
        <v>47</v>
      </c>
      <c r="F1" s="32" t="s">
        <v>44</v>
      </c>
      <c r="G1" s="32" t="s">
        <v>86</v>
      </c>
      <c r="H1" s="32" t="s">
        <v>87</v>
      </c>
      <c r="I1" s="32" t="s">
        <v>84</v>
      </c>
    </row>
    <row r="2" spans="1:9" x14ac:dyDescent="0.25">
      <c r="A2" s="13" t="s">
        <v>13</v>
      </c>
      <c r="B2" s="5" t="s">
        <v>27</v>
      </c>
      <c r="C2" s="33" t="s">
        <v>48</v>
      </c>
      <c r="D2" s="5" t="s">
        <v>64</v>
      </c>
      <c r="E2" s="5" t="s">
        <v>64</v>
      </c>
      <c r="F2" s="33" t="s">
        <v>61</v>
      </c>
      <c r="G2" s="32" t="s">
        <v>27</v>
      </c>
      <c r="H2" s="32" t="s">
        <v>27</v>
      </c>
      <c r="I2" s="32" t="s">
        <v>80</v>
      </c>
    </row>
    <row r="3" spans="1:9" x14ac:dyDescent="0.25">
      <c r="A3" s="13" t="s">
        <v>14</v>
      </c>
      <c r="B3" s="13" t="s">
        <v>61</v>
      </c>
      <c r="C3" s="33" t="s">
        <v>50</v>
      </c>
      <c r="D3" s="13" t="s">
        <v>13</v>
      </c>
      <c r="E3" s="13" t="s">
        <v>13</v>
      </c>
      <c r="F3" s="33" t="s">
        <v>34</v>
      </c>
      <c r="G3" s="34" t="s">
        <v>64</v>
      </c>
      <c r="H3" s="34" t="s">
        <v>64</v>
      </c>
      <c r="I3" s="32" t="s">
        <v>78</v>
      </c>
    </row>
    <row r="4" spans="1:9" x14ac:dyDescent="0.25">
      <c r="A4" s="5" t="s">
        <v>16</v>
      </c>
      <c r="B4" s="13" t="s">
        <v>34</v>
      </c>
      <c r="C4" s="33" t="s">
        <v>58</v>
      </c>
      <c r="D4" s="14" t="s">
        <v>93</v>
      </c>
      <c r="E4" s="14" t="s">
        <v>93</v>
      </c>
      <c r="F4" s="33" t="s">
        <v>94</v>
      </c>
      <c r="G4" s="33" t="s">
        <v>61</v>
      </c>
      <c r="H4" s="33" t="s">
        <v>61</v>
      </c>
      <c r="I4" s="32" t="s">
        <v>92</v>
      </c>
    </row>
    <row r="5" spans="1:9" x14ac:dyDescent="0.25">
      <c r="A5" s="14" t="s">
        <v>15</v>
      </c>
      <c r="B5" s="13" t="s">
        <v>94</v>
      </c>
      <c r="C5" s="32" t="s">
        <v>100</v>
      </c>
      <c r="D5" s="14" t="s">
        <v>52</v>
      </c>
      <c r="E5" s="5" t="s">
        <v>62</v>
      </c>
      <c r="F5" s="33" t="s">
        <v>30</v>
      </c>
      <c r="G5" s="33" t="s">
        <v>80</v>
      </c>
      <c r="H5" s="33" t="s">
        <v>80</v>
      </c>
      <c r="I5" s="32" t="s">
        <v>79</v>
      </c>
    </row>
    <row r="6" spans="1:9" x14ac:dyDescent="0.25">
      <c r="B6" s="13" t="s">
        <v>21</v>
      </c>
      <c r="C6" s="33" t="s">
        <v>49</v>
      </c>
      <c r="D6" s="13" t="s">
        <v>14</v>
      </c>
      <c r="E6" s="5" t="s">
        <v>67</v>
      </c>
      <c r="F6" s="33" t="s">
        <v>12</v>
      </c>
      <c r="G6" s="35" t="s">
        <v>91</v>
      </c>
      <c r="H6" s="35" t="s">
        <v>91</v>
      </c>
      <c r="I6" s="32" t="s">
        <v>29</v>
      </c>
    </row>
    <row r="7" spans="1:9" x14ac:dyDescent="0.25">
      <c r="B7" s="13" t="s">
        <v>22</v>
      </c>
      <c r="C7" s="33" t="s">
        <v>51</v>
      </c>
      <c r="D7" s="13" t="s">
        <v>17</v>
      </c>
      <c r="E7" s="14" t="s">
        <v>65</v>
      </c>
      <c r="G7" s="35" t="s">
        <v>34</v>
      </c>
      <c r="H7" s="35" t="s">
        <v>34</v>
      </c>
    </row>
    <row r="8" spans="1:9" x14ac:dyDescent="0.25">
      <c r="B8" s="13" t="s">
        <v>53</v>
      </c>
      <c r="D8" s="13" t="s">
        <v>16</v>
      </c>
      <c r="E8" s="13" t="s">
        <v>14</v>
      </c>
      <c r="G8" s="35" t="s">
        <v>93</v>
      </c>
      <c r="H8" s="35" t="s">
        <v>93</v>
      </c>
    </row>
    <row r="9" spans="1:9" x14ac:dyDescent="0.25">
      <c r="B9" s="13" t="s">
        <v>59</v>
      </c>
      <c r="D9" s="14" t="s">
        <v>32</v>
      </c>
      <c r="E9" s="13" t="s">
        <v>17</v>
      </c>
      <c r="G9" s="35" t="s">
        <v>94</v>
      </c>
      <c r="H9" s="35" t="s">
        <v>94</v>
      </c>
    </row>
    <row r="10" spans="1:9" x14ac:dyDescent="0.25">
      <c r="B10" s="13" t="s">
        <v>20</v>
      </c>
      <c r="D10" s="14" t="s">
        <v>33</v>
      </c>
      <c r="E10" s="13" t="s">
        <v>16</v>
      </c>
      <c r="G10" s="32" t="s">
        <v>77</v>
      </c>
      <c r="H10" s="32" t="s">
        <v>77</v>
      </c>
    </row>
    <row r="11" spans="1:9" x14ac:dyDescent="0.25">
      <c r="B11" s="13" t="s">
        <v>60</v>
      </c>
      <c r="D11" s="14" t="s">
        <v>19</v>
      </c>
      <c r="E11" s="14" t="s">
        <v>32</v>
      </c>
      <c r="G11" s="33" t="s">
        <v>21</v>
      </c>
      <c r="H11" s="33" t="s">
        <v>21</v>
      </c>
    </row>
    <row r="12" spans="1:9" x14ac:dyDescent="0.25">
      <c r="B12" s="13" t="s">
        <v>18</v>
      </c>
      <c r="D12" s="14" t="s">
        <v>54</v>
      </c>
      <c r="E12" s="14" t="s">
        <v>33</v>
      </c>
      <c r="G12" s="32" t="s">
        <v>67</v>
      </c>
      <c r="H12" s="33" t="s">
        <v>52</v>
      </c>
    </row>
    <row r="13" spans="1:9" x14ac:dyDescent="0.25">
      <c r="B13" s="13" t="s">
        <v>12</v>
      </c>
      <c r="E13" s="14" t="s">
        <v>63</v>
      </c>
      <c r="G13" s="33" t="s">
        <v>52</v>
      </c>
      <c r="H13" s="33" t="s">
        <v>53</v>
      </c>
    </row>
    <row r="14" spans="1:9" x14ac:dyDescent="0.25">
      <c r="B14" s="13" t="s">
        <v>30</v>
      </c>
      <c r="E14" s="14" t="s">
        <v>19</v>
      </c>
      <c r="G14" s="32" t="s">
        <v>65</v>
      </c>
      <c r="H14" s="33" t="s">
        <v>78</v>
      </c>
    </row>
    <row r="15" spans="1:9" x14ac:dyDescent="0.25">
      <c r="B15" s="13" t="s">
        <v>29</v>
      </c>
      <c r="E15" s="5" t="s">
        <v>69</v>
      </c>
      <c r="G15" s="33" t="s">
        <v>53</v>
      </c>
      <c r="H15" s="32" t="s">
        <v>90</v>
      </c>
    </row>
    <row r="16" spans="1:9" x14ac:dyDescent="0.25">
      <c r="B16" s="13" t="s">
        <v>23</v>
      </c>
      <c r="E16" s="5" t="s">
        <v>68</v>
      </c>
      <c r="G16" s="33" t="s">
        <v>78</v>
      </c>
      <c r="H16" s="33" t="s">
        <v>17</v>
      </c>
    </row>
    <row r="17" spans="2:8" x14ac:dyDescent="0.25">
      <c r="B17" s="13" t="s">
        <v>24</v>
      </c>
      <c r="E17" s="14" t="s">
        <v>66</v>
      </c>
      <c r="G17" s="32" t="s">
        <v>90</v>
      </c>
      <c r="H17" s="32" t="s">
        <v>92</v>
      </c>
    </row>
    <row r="18" spans="2:8" x14ac:dyDescent="0.25">
      <c r="B18" s="13" t="s">
        <v>55</v>
      </c>
      <c r="G18" s="33" t="s">
        <v>17</v>
      </c>
      <c r="H18" s="32" t="s">
        <v>101</v>
      </c>
    </row>
    <row r="19" spans="2:8" x14ac:dyDescent="0.25">
      <c r="E19" s="13"/>
      <c r="G19" s="32" t="s">
        <v>92</v>
      </c>
      <c r="H19" s="32" t="s">
        <v>79</v>
      </c>
    </row>
    <row r="20" spans="2:8" x14ac:dyDescent="0.25">
      <c r="E20" s="13"/>
      <c r="G20" s="32" t="s">
        <v>101</v>
      </c>
      <c r="H20" s="35" t="s">
        <v>18</v>
      </c>
    </row>
    <row r="21" spans="2:8" x14ac:dyDescent="0.25">
      <c r="E21" s="13"/>
      <c r="G21" s="32" t="s">
        <v>79</v>
      </c>
      <c r="H21" s="35" t="s">
        <v>32</v>
      </c>
    </row>
    <row r="22" spans="2:8" x14ac:dyDescent="0.25">
      <c r="E22" s="13"/>
      <c r="G22" s="35" t="s">
        <v>18</v>
      </c>
      <c r="H22" s="35" t="s">
        <v>30</v>
      </c>
    </row>
    <row r="23" spans="2:8" x14ac:dyDescent="0.25">
      <c r="E23" s="13"/>
      <c r="G23" s="35" t="s">
        <v>32</v>
      </c>
      <c r="H23" s="35" t="s">
        <v>33</v>
      </c>
    </row>
    <row r="24" spans="2:8" x14ac:dyDescent="0.25">
      <c r="E24" s="13"/>
      <c r="G24" s="35" t="s">
        <v>30</v>
      </c>
      <c r="H24" s="35" t="s">
        <v>12</v>
      </c>
    </row>
    <row r="25" spans="2:8" x14ac:dyDescent="0.25">
      <c r="E25" s="13"/>
      <c r="G25" s="35" t="s">
        <v>33</v>
      </c>
      <c r="H25" s="35" t="s">
        <v>29</v>
      </c>
    </row>
    <row r="26" spans="2:8" x14ac:dyDescent="0.25">
      <c r="E26" s="13"/>
      <c r="G26" s="35" t="s">
        <v>12</v>
      </c>
      <c r="H26" s="35" t="s">
        <v>23</v>
      </c>
    </row>
    <row r="27" spans="2:8" x14ac:dyDescent="0.25">
      <c r="G27" s="35" t="s">
        <v>29</v>
      </c>
      <c r="H27" s="35" t="s">
        <v>19</v>
      </c>
    </row>
    <row r="28" spans="2:8" x14ac:dyDescent="0.25">
      <c r="G28" s="32" t="s">
        <v>63</v>
      </c>
      <c r="H28" s="35" t="s">
        <v>24</v>
      </c>
    </row>
    <row r="29" spans="2:8" x14ac:dyDescent="0.25">
      <c r="G29" s="35" t="s">
        <v>23</v>
      </c>
      <c r="H29" s="32" t="s">
        <v>95</v>
      </c>
    </row>
    <row r="30" spans="2:8" x14ac:dyDescent="0.25">
      <c r="G30" s="35" t="s">
        <v>19</v>
      </c>
      <c r="H30" s="32" t="s">
        <v>96</v>
      </c>
    </row>
    <row r="31" spans="2:8" x14ac:dyDescent="0.25">
      <c r="G31" s="35" t="s">
        <v>24</v>
      </c>
      <c r="H31" s="32" t="s">
        <v>99</v>
      </c>
    </row>
    <row r="32" spans="2:8" x14ac:dyDescent="0.25">
      <c r="G32" s="32" t="s">
        <v>95</v>
      </c>
      <c r="H32" s="35" t="s">
        <v>54</v>
      </c>
    </row>
    <row r="33" spans="7:8" x14ac:dyDescent="0.25">
      <c r="G33" s="32" t="s">
        <v>69</v>
      </c>
      <c r="H33" s="35" t="s">
        <v>55</v>
      </c>
    </row>
    <row r="34" spans="7:8" x14ac:dyDescent="0.25">
      <c r="G34" s="32" t="s">
        <v>96</v>
      </c>
    </row>
    <row r="35" spans="7:8" x14ac:dyDescent="0.25">
      <c r="G35" s="32" t="s">
        <v>97</v>
      </c>
    </row>
    <row r="36" spans="7:8" x14ac:dyDescent="0.25">
      <c r="G36" s="32" t="s">
        <v>98</v>
      </c>
    </row>
    <row r="37" spans="7:8" x14ac:dyDescent="0.25">
      <c r="G37" s="32" t="s">
        <v>68</v>
      </c>
    </row>
    <row r="38" spans="7:8" x14ac:dyDescent="0.25">
      <c r="G38" s="35" t="s">
        <v>54</v>
      </c>
    </row>
    <row r="39" spans="7:8" x14ac:dyDescent="0.25">
      <c r="G39" s="32" t="s">
        <v>66</v>
      </c>
    </row>
    <row r="40" spans="7:8" x14ac:dyDescent="0.25">
      <c r="G40" s="35" t="s">
        <v>55</v>
      </c>
    </row>
  </sheetData>
  <sheetProtection selectLockedCells="1"/>
  <sortState xmlns:xlrd2="http://schemas.microsoft.com/office/spreadsheetml/2017/richdata2" ref="H2:H30">
    <sortCondition ref="H2:H30"/>
  </sortState>
  <phoneticPr fontId="3" type="noConversion"/>
  <dataValidations count="3">
    <dataValidation type="list" allowBlank="1" showInputMessage="1" showErrorMessage="1" sqref="B1 B10 E19:E23 D6:D8 E8:E10 B3:B8 B12:B13 B16:B17 D3:E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(mfk)</vt:lpstr>
      <vt:lpstr>antal lektioner (mfk)</vt:lpstr>
      <vt:lpstr>fordybelsestid (mfk)</vt:lpstr>
      <vt:lpstr>større skriftlige opgaver (mfk)</vt:lpstr>
      <vt:lpstr>valgfag (mfk)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2017-10-05T07:05:34Z</cp:lastPrinted>
  <dcterms:created xsi:type="dcterms:W3CDTF">2009-05-12T11:16:16Z</dcterms:created>
  <dcterms:modified xsi:type="dcterms:W3CDTF">2024-11-28T08:12:11Z</dcterms:modified>
</cp:coreProperties>
</file>