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7 Undervisning, Aktiviteter\78 Studieretninger og valgfag\783 Studieretninger\783-24\Filer til hjemmesiden\"/>
    </mc:Choice>
  </mc:AlternateContent>
  <xr:revisionPtr revIDLastSave="0" documentId="13_ncr:1_{26D45060-A741-4684-9457-F727EC926456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studieretning (mue)" sheetId="7" r:id="rId1"/>
    <sheet name="antal lektioner (mue)" sheetId="1" state="hidden" r:id="rId2"/>
    <sheet name="fordybelsestid (mue)" sheetId="4" state="hidden" r:id="rId3"/>
    <sheet name="større skriftlige opgaver (mue)" sheetId="5" state="hidden" r:id="rId4"/>
    <sheet name="valgfag (mue)" sheetId="2" state="hidden" r:id="rId5"/>
  </sheets>
  <externalReferences>
    <externalReference r:id="rId6"/>
  </externalReferences>
  <definedNames>
    <definedName name="_2.fr.sprog">'valgfag (mue)'!$C$2:$C$5</definedName>
    <definedName name="kunstn._fag">'valgfag (mue)'!#REF!</definedName>
    <definedName name="nat.vid.fag_B">valgfag A eller B</definedName>
    <definedName name="naturv.fag_B">'valgfag (mue)'!$A$2:$A$4</definedName>
    <definedName name="naturv.fag_B_mue">'[1]valgfag (mue)'!$A$2:$A$4</definedName>
    <definedName name="naturv.fag_C">'valgfag (mue)'!#REF!</definedName>
    <definedName name="valgfag">'studieretning (mue)'!$H$8</definedName>
    <definedName name="valgfag_A">'valgfag (mue)'!$D$3:$D$3</definedName>
    <definedName name="valgfag_A_eller_B">'studieretning (mue)'!$H$8</definedName>
    <definedName name="valgfag_B_1">'valgfag (mue)'!#REF!</definedName>
    <definedName name="valgfag_B_2">'valgfag (mue)'!#REF!</definedName>
    <definedName name="valgfag_C">'valgfag (mue)'!$B$2:$B$17</definedName>
    <definedName name="valgfag_C_mue">'[1]valgfag (mue)'!$B$2:$B$17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L15" i="4" l="1"/>
  <c r="J15" i="4"/>
  <c r="G15" i="4"/>
  <c r="F15" i="4"/>
  <c r="E15" i="4"/>
  <c r="D15" i="4"/>
  <c r="C15" i="4"/>
  <c r="O14" i="4"/>
  <c r="L13" i="4"/>
  <c r="K13" i="4"/>
  <c r="J13" i="4"/>
  <c r="I13" i="4"/>
  <c r="H13" i="4"/>
  <c r="G13" i="4"/>
  <c r="F13" i="4"/>
  <c r="E13" i="4"/>
  <c r="D13" i="4"/>
  <c r="C13" i="4"/>
  <c r="O12" i="4"/>
  <c r="K11" i="4"/>
  <c r="J11" i="4"/>
  <c r="I11" i="4"/>
  <c r="H11" i="4"/>
  <c r="G11" i="4"/>
  <c r="F11" i="4"/>
  <c r="E11" i="4"/>
  <c r="D11" i="4"/>
  <c r="C11" i="4"/>
  <c r="O10" i="4"/>
  <c r="J9" i="4"/>
  <c r="H9" i="4"/>
  <c r="G9" i="4"/>
  <c r="F9" i="4"/>
  <c r="E9" i="4"/>
  <c r="D9" i="4"/>
  <c r="C9" i="4"/>
  <c r="K7" i="4"/>
  <c r="D7" i="4"/>
  <c r="C7" i="4"/>
  <c r="O15" i="4" l="1"/>
  <c r="L15" i="1"/>
  <c r="K9" i="7"/>
  <c r="H8" i="7" l="1"/>
  <c r="I9" i="4" s="1"/>
  <c r="L11" i="4"/>
  <c r="L13" i="1"/>
  <c r="J9" i="1" l="1"/>
  <c r="J15" i="1" l="1"/>
  <c r="G11" i="1"/>
  <c r="L11" i="1"/>
  <c r="J11" i="1"/>
  <c r="I11" i="1"/>
  <c r="I9" i="1" l="1"/>
  <c r="H13" i="1"/>
  <c r="G15" i="1"/>
  <c r="F15" i="1"/>
  <c r="E15" i="1"/>
  <c r="D15" i="1"/>
  <c r="C15" i="1"/>
  <c r="H11" i="1" l="1"/>
  <c r="J13" i="1" l="1"/>
  <c r="I13" i="1"/>
  <c r="G9" i="1"/>
  <c r="D7" i="1"/>
  <c r="K7" i="1"/>
  <c r="C7" i="1"/>
  <c r="K13" i="1"/>
  <c r="F13" i="1"/>
  <c r="E13" i="1"/>
  <c r="F11" i="1"/>
  <c r="E11" i="1"/>
  <c r="F9" i="1"/>
  <c r="E9" i="1"/>
  <c r="C13" i="1"/>
  <c r="C11" i="1"/>
  <c r="D13" i="1"/>
  <c r="D11" i="1"/>
  <c r="D9" i="1"/>
  <c r="C9" i="1"/>
  <c r="P14" i="1"/>
  <c r="P10" i="1"/>
  <c r="P12" i="1"/>
  <c r="P15" i="1" l="1"/>
  <c r="K11" i="1"/>
  <c r="H9" i="1" l="1"/>
</calcChain>
</file>

<file path=xl/sharedStrings.xml><?xml version="1.0" encoding="utf-8"?>
<sst xmlns="http://schemas.openxmlformats.org/spreadsheetml/2006/main" count="187" uniqueCount="86">
  <si>
    <t>3g</t>
  </si>
  <si>
    <t>2g</t>
  </si>
  <si>
    <t>1g</t>
  </si>
  <si>
    <t>AP</t>
  </si>
  <si>
    <t>NV</t>
  </si>
  <si>
    <t>Større skriftlige opgaver:</t>
  </si>
  <si>
    <t>SRP</t>
  </si>
  <si>
    <t>SRO</t>
  </si>
  <si>
    <t>dan-his</t>
  </si>
  <si>
    <t>SUM</t>
  </si>
  <si>
    <t>Studieretningsopgaven besvares i to af de fag, man har i sin studieretning. Studieretningsopgaven skrives i januar og februar, mens man har almindeligt skema. Man har to dage fri sidst i februar til at skrive studieretningsopgaven færdig.</t>
  </si>
  <si>
    <t>Studieretningsprojektet besvares i et studieretningsfag på A-niveau i kombination med et fag, man har eller har haft på mindst B-niveau. Man har to uger fri sidst på efteråret til at skrive studieretningsprojektet.</t>
  </si>
  <si>
    <t>Musik C</t>
  </si>
  <si>
    <t>Biologi B</t>
  </si>
  <si>
    <t>Fysik B</t>
  </si>
  <si>
    <t>Naturgeografi B</t>
  </si>
  <si>
    <t>Matematik B</t>
  </si>
  <si>
    <t>Idræt B</t>
  </si>
  <si>
    <t>Latin C</t>
  </si>
  <si>
    <t>Religion B</t>
  </si>
  <si>
    <t>Kemi C</t>
  </si>
  <si>
    <t>Erhvervsøkonomi C</t>
  </si>
  <si>
    <t>Filosofi C</t>
  </si>
  <si>
    <t>Psykologi C</t>
  </si>
  <si>
    <t>Retorik C</t>
  </si>
  <si>
    <t>naturvid.fag B</t>
  </si>
  <si>
    <t>2.fr.sprog</t>
  </si>
  <si>
    <t>Astronomi C</t>
  </si>
  <si>
    <t>pulje</t>
  </si>
  <si>
    <t>Naturgeografi C</t>
  </si>
  <si>
    <t>Mediefag C</t>
  </si>
  <si>
    <t>Antal timer</t>
  </si>
  <si>
    <t>Mediefag B</t>
  </si>
  <si>
    <t>Musik B</t>
  </si>
  <si>
    <t>Design og arkitektur C</t>
  </si>
  <si>
    <t>1.g</t>
  </si>
  <si>
    <t>2.g</t>
  </si>
  <si>
    <t>3.g</t>
  </si>
  <si>
    <t>Dansk A</t>
  </si>
  <si>
    <t>Historie A</t>
  </si>
  <si>
    <t>Opgaven skrives i enten Dansk, Historie eller tværfagligt i Dansk og Historie. Man har fire dage fri i foråret til at skrive opgaven færdig.</t>
  </si>
  <si>
    <t>Idræt C</t>
  </si>
  <si>
    <t>Samfundsfag C</t>
  </si>
  <si>
    <t>Oldtidskundskab C</t>
  </si>
  <si>
    <t>Fysik C</t>
  </si>
  <si>
    <t>Religion C</t>
  </si>
  <si>
    <t>Biologi C</t>
  </si>
  <si>
    <t>Kunstn.fag</t>
  </si>
  <si>
    <t>Valgfag C</t>
  </si>
  <si>
    <t>Valgfag A eller B</t>
  </si>
  <si>
    <t>Valgfag B</t>
  </si>
  <si>
    <t>Fransk beg. A</t>
  </si>
  <si>
    <t>Fransk forts. B</t>
  </si>
  <si>
    <t>Tysk forts. B</t>
  </si>
  <si>
    <t>Fransk forts. A</t>
  </si>
  <si>
    <t>Fransk forts. C</t>
  </si>
  <si>
    <t>Tysk forts. A</t>
  </si>
  <si>
    <t>Tysk forts. C</t>
  </si>
  <si>
    <t>2.fremmedsprog</t>
  </si>
  <si>
    <t>Spansk beg. A</t>
  </si>
  <si>
    <t>Informatik C</t>
  </si>
  <si>
    <t>Billedkunst C</t>
  </si>
  <si>
    <t>Filosofi B+C</t>
  </si>
  <si>
    <t>Psykologi B+C</t>
  </si>
  <si>
    <t>Billedkunst B</t>
  </si>
  <si>
    <t>Fransk forts. B+C</t>
  </si>
  <si>
    <t>Tysk forts. B+C</t>
  </si>
  <si>
    <t>Fransk beg. B+C</t>
  </si>
  <si>
    <t>Tysk beg. B+C</t>
  </si>
  <si>
    <t>Spansk beg. B+C</t>
  </si>
  <si>
    <t>Musik A</t>
  </si>
  <si>
    <t>Matematik A</t>
  </si>
  <si>
    <t>Samfundsfag B</t>
  </si>
  <si>
    <t>Valgfag A, B eller C</t>
  </si>
  <si>
    <t>Engelsk A</t>
  </si>
  <si>
    <t xml:space="preserve">         Musik A - Engelsk A</t>
  </si>
  <si>
    <t>Naturvidenskab B</t>
  </si>
  <si>
    <t>Græsk C</t>
  </si>
  <si>
    <t>Design og arkitektur B</t>
  </si>
  <si>
    <t>Dramatik C</t>
  </si>
  <si>
    <t>2024-2027</t>
  </si>
  <si>
    <t>1. Start med at vælge fag i 1.g.</t>
  </si>
  <si>
    <t>2. Derefter skal du vælge fag i Naturvidenskab B.</t>
  </si>
  <si>
    <t>3. Så skal du vælge Valgfag A, B eller C (medmindre den allerede er udfyldt).</t>
  </si>
  <si>
    <t xml:space="preserve">    Vælger du et fag med B+C, skal du lade rubrikken ved siden af stå med teksten Valgfag C.</t>
  </si>
  <si>
    <t>Du har mulighed for at vælge fag i de mørke rubrikker.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</si>
</sst>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4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Arial"/>
      <family val="2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AF008"/>
        <bgColor indexed="64"/>
      </patternFill>
    </fill>
    <fill>
      <patternFill patternType="solid">
        <fgColor rgb="FFFF4141"/>
        <bgColor indexed="64"/>
      </patternFill>
    </fill>
    <fill>
      <patternFill patternType="solid">
        <fgColor rgb="FF43000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9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wrapText="1"/>
    </xf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6" fillId="2" borderId="0" xfId="0" applyFont="1" applyFill="1" applyAlignment="1" applyProtection="1">
      <alignment horizontal="center" vertical="center"/>
      <protection locked="0"/>
    </xf>
    <xf numFmtId="0" fontId="9" fillId="4" borderId="6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13" fillId="4" borderId="1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5" borderId="2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16" fillId="4" borderId="8" xfId="0" applyFont="1" applyFill="1" applyBorder="1"/>
    <xf numFmtId="0" fontId="3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6" fillId="3" borderId="0" xfId="1" applyFont="1" applyFill="1"/>
    <xf numFmtId="0" fontId="6" fillId="0" borderId="0" xfId="1" applyFont="1"/>
    <xf numFmtId="0" fontId="6" fillId="2" borderId="0" xfId="1" applyFont="1" applyFill="1"/>
    <xf numFmtId="0" fontId="7" fillId="3" borderId="5" xfId="1" applyFont="1" applyFill="1" applyBorder="1"/>
    <xf numFmtId="0" fontId="7" fillId="3" borderId="0" xfId="1" applyFont="1" applyFill="1"/>
    <xf numFmtId="0" fontId="7" fillId="2" borderId="0" xfId="1" applyFont="1" applyFill="1"/>
    <xf numFmtId="0" fontId="7" fillId="0" borderId="5" xfId="1" applyFont="1" applyBorder="1"/>
    <xf numFmtId="0" fontId="6" fillId="2" borderId="5" xfId="1" applyFont="1" applyFill="1" applyBorder="1"/>
    <xf numFmtId="0" fontId="6" fillId="3" borderId="5" xfId="1" applyFont="1" applyFill="1" applyBorder="1"/>
    <xf numFmtId="0" fontId="7" fillId="0" borderId="0" xfId="1" applyFont="1"/>
    <xf numFmtId="0" fontId="7" fillId="2" borderId="5" xfId="1" applyFont="1" applyFill="1" applyBorder="1"/>
  </cellXfs>
  <cellStyles count="2">
    <cellStyle name="Normal" xfId="0" builtinId="0"/>
    <cellStyle name="Normal 2" xfId="1" xr:uid="{AF725220-11CA-4E8A-A3B7-40FF81417041}"/>
  </cellStyles>
  <dxfs count="0"/>
  <tableStyles count="0" defaultTableStyle="TableStyleMedium2" defaultPivotStyle="PivotStyleLight16"/>
  <colors>
    <mruColors>
      <color rgb="FF43000C"/>
      <color rgb="FFFF4141"/>
      <color rgb="FFCDC5BB"/>
      <color rgb="FFE1DCD6"/>
      <color rgb="FFC23137"/>
      <color rgb="FF2F2C2D"/>
      <color rgb="FFCAF008"/>
      <color rgb="FFB2091C"/>
      <color rgb="FF972B23"/>
      <color rgb="FF494F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180975</xdr:colOff>
      <xdr:row>1</xdr:row>
      <xdr:rowOff>56849</xdr:rowOff>
    </xdr:from>
    <xdr:to>
      <xdr:col>11</xdr:col>
      <xdr:colOff>9525</xdr:colOff>
      <xdr:row>5</xdr:row>
      <xdr:rowOff>11048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7175" y="218774"/>
          <a:ext cx="1924050" cy="7161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7%20Undervisning,%20Aktiviteter\78%20Studieretninger%20og%20valgfag\783%20Studieretninger\783-24\Filer%20til%20hjemmesiden\studieretninger%202024%20samlet.xlsx" TargetMode="External"/><Relationship Id="rId1" Type="http://schemas.openxmlformats.org/officeDocument/2006/relationships/externalLinkPath" Target="studieretninger%202024%20saml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ntal lektioner (mikro)"/>
      <sheetName val="fordybelsestid (mikro)"/>
      <sheetName val="større skriftlige opgaver (mikr"/>
      <sheetName val="antal lektioner (busi)"/>
      <sheetName val="fordybelsestid (busi)"/>
      <sheetName val="større skriftlige opgaver (busi"/>
      <sheetName val="Mennesket og miljøet"/>
      <sheetName val="valgfag (miljø)"/>
      <sheetName val="Det mikroskopiske liv"/>
      <sheetName val="valgfag (mikro)"/>
      <sheetName val="Geoscience"/>
      <sheetName val="valgfag (gv)"/>
      <sheetName val="Science"/>
      <sheetName val="valgfag (mfk)"/>
      <sheetName val="Superscience fysik"/>
      <sheetName val="valgfag (mf)"/>
      <sheetName val="Superscience kemi"/>
      <sheetName val="valgfag (mk)"/>
      <sheetName val="Int. business"/>
      <sheetName val="valgfag (int.buss.)"/>
      <sheetName val="Business"/>
      <sheetName val="Innovation-bæredygtighed"/>
      <sheetName val="valgfag (bæredygtighed)"/>
      <sheetName val="valgfag (busi)"/>
      <sheetName val="Sundhed"/>
      <sheetName val="valgfag (sund)"/>
      <sheetName val="Kommunikation"/>
      <sheetName val="valgfag (komm)"/>
      <sheetName val="Tale teori tal"/>
      <sheetName val="valgfag (ttt)"/>
      <sheetName val="Europaklasse fransk beg"/>
      <sheetName val="valgfag (eu frb)"/>
      <sheetName val="Europaklasse fransk fort"/>
      <sheetName val="valgfag (eu frf)"/>
      <sheetName val="Europaklasse tysk"/>
      <sheetName val="Europaklasse tre sprog"/>
      <sheetName val="valgfag (eu ty)"/>
      <sheetName val="Sprog i Verden"/>
      <sheetName val="valgfag (sprog)"/>
      <sheetName val="Kulturer"/>
      <sheetName val="valgfag (kult)"/>
      <sheetName val="Musik og kommunikation"/>
      <sheetName val="valgfag (mue)"/>
      <sheetName val="Musik og mønstre"/>
      <sheetName val="valgfag (mum)"/>
      <sheetName val="antal lektioner (mum)"/>
      <sheetName val="fordybelsestid (mum)"/>
      <sheetName val="større skriftlige opgaver (mum)"/>
      <sheetName val="antal lektioner (mue)"/>
      <sheetName val="fordybelsestid (mue)"/>
      <sheetName val="større skriftlige opgaver (mue)"/>
      <sheetName val="antal lektioner (kult)"/>
      <sheetName val="fordybelsestid (kult)"/>
      <sheetName val="større skriftlige opgaver (kult"/>
      <sheetName val="antal lektioner (sprog)"/>
      <sheetName val="fordybelsestid (sprog)"/>
      <sheetName val="større skriftlige opgaver (spro"/>
      <sheetName val="antal lektioner (eu tre)"/>
      <sheetName val="fordybelsestid (eu tre)"/>
      <sheetName val="større skriftlige opgaver ( (2)"/>
      <sheetName val="valgfag (eu tre)"/>
      <sheetName val="antal lektioner (eu ty)"/>
      <sheetName val="fordybelsestid (eu ty)"/>
      <sheetName val="større skriftlige opgaver (eu t"/>
      <sheetName val="antal lektioner (eu frf)"/>
      <sheetName val="fordybelsestid (eu frf)"/>
      <sheetName val="større skriftlige opgaver (euff"/>
      <sheetName val="antal lektioner (eu frb)"/>
      <sheetName val="fordybelsestid (eu frb)"/>
      <sheetName val="større skriftlige opgaver (eufb"/>
      <sheetName val="antal lektioner (ttt)"/>
      <sheetName val="fordybelsestid (ttt)"/>
      <sheetName val="større skriftlige opgaver (ttt)"/>
      <sheetName val="antal lektioner (komm)"/>
      <sheetName val="fordybelsestid (komm)"/>
      <sheetName val="større skriftlige opgaver (komm"/>
      <sheetName val="antal lektioner (sund)"/>
      <sheetName val="fordybelsestid (sund)"/>
      <sheetName val="større skriftlige opgaver (sund"/>
      <sheetName val="antal lektioner (klima)"/>
      <sheetName val="fordybelsestid (klima)"/>
      <sheetName val="større skriftlige opgaver (klim"/>
      <sheetName val="antal lektioner (global)"/>
      <sheetName val="fordybelsestid (global)"/>
      <sheetName val="større skriftlige opgaver (glob"/>
      <sheetName val="antal lektioner (mk)"/>
      <sheetName val="fordybelsestid (mk)"/>
      <sheetName val="større skriftlige opgaver (mk)"/>
      <sheetName val="antal lektioner (mf)"/>
      <sheetName val="fordybelsestid (mf)"/>
      <sheetName val="større skriftlige opgaver (mf)"/>
      <sheetName val="antal lektioner (mfk)"/>
      <sheetName val="fordybelsestid (mfk)"/>
      <sheetName val="større skriftlige opgaver (mfk)"/>
      <sheetName val="antal lektioner (gv)"/>
      <sheetName val="Fordybelsestid (gv)"/>
      <sheetName val="større skriftlige opgaver (gv)"/>
      <sheetName val="antal lektioner (miljø)"/>
      <sheetName val="fordybelsestid (miljø)"/>
      <sheetName val="større skriftlige opgaver (milj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2">
          <cell r="A2" t="str">
            <v>Biologi B</v>
          </cell>
          <cell r="B2" t="str">
            <v>Astronomi C</v>
          </cell>
        </row>
        <row r="3">
          <cell r="A3" t="str">
            <v>Fysik B</v>
          </cell>
          <cell r="B3" t="str">
            <v>Billedkunst C</v>
          </cell>
        </row>
        <row r="4">
          <cell r="A4" t="str">
            <v>Naturgeografi B</v>
          </cell>
          <cell r="B4" t="str">
            <v>Design og arkitektur C</v>
          </cell>
        </row>
        <row r="5">
          <cell r="B5" t="str">
            <v>Dramatik C</v>
          </cell>
        </row>
        <row r="6">
          <cell r="B6" t="str">
            <v>Erhvervsøkonomi C</v>
          </cell>
        </row>
        <row r="7">
          <cell r="B7" t="str">
            <v>Filosofi C</v>
          </cell>
        </row>
        <row r="8">
          <cell r="B8" t="str">
            <v>Fransk forts. C</v>
          </cell>
        </row>
        <row r="9">
          <cell r="B9" t="str">
            <v>Græsk C</v>
          </cell>
        </row>
        <row r="10">
          <cell r="B10" t="str">
            <v>Informatik C</v>
          </cell>
        </row>
        <row r="11">
          <cell r="B11" t="str">
            <v>Kemi C</v>
          </cell>
        </row>
        <row r="12">
          <cell r="B12" t="str">
            <v>Latin C</v>
          </cell>
        </row>
        <row r="13">
          <cell r="B13" t="str">
            <v>Mediefag C</v>
          </cell>
        </row>
        <row r="14">
          <cell r="B14" t="str">
            <v>Naturgeografi C</v>
          </cell>
        </row>
        <row r="15">
          <cell r="B15" t="str">
            <v>Psykologi C</v>
          </cell>
        </row>
        <row r="16">
          <cell r="B16" t="str">
            <v>Retorik C</v>
          </cell>
        </row>
        <row r="17">
          <cell r="B17" t="str">
            <v>Tysk forts. C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30"/>
  <sheetViews>
    <sheetView showGridLines="0" showRowColHeaders="0" tabSelected="1" zoomScaleNormal="100" workbookViewId="0">
      <selection activeCell="E38" sqref="E38"/>
    </sheetView>
  </sheetViews>
  <sheetFormatPr defaultRowHeight="12.75" x14ac:dyDescent="0.2"/>
  <cols>
    <col min="1" max="1" width="4.7109375" customWidth="1"/>
    <col min="2" max="4" width="10.7109375" customWidth="1"/>
    <col min="5" max="11" width="15.7109375" customWidth="1"/>
  </cols>
  <sheetData>
    <row r="2" spans="1:16" ht="15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5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5" x14ac:dyDescent="0.25">
      <c r="A4" s="5"/>
      <c r="B4" s="5"/>
      <c r="C4" s="5"/>
      <c r="D4" s="5"/>
      <c r="E4" s="5"/>
      <c r="F4" s="5"/>
      <c r="G4" s="5"/>
      <c r="H4" s="5"/>
      <c r="I4" s="23"/>
      <c r="J4" s="5"/>
      <c r="K4" s="5"/>
      <c r="L4" s="5"/>
      <c r="M4" s="5"/>
      <c r="N4" s="5"/>
      <c r="O4" s="5"/>
      <c r="P4" s="5"/>
    </row>
    <row r="5" spans="1:16" ht="15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ht="15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30" customHeight="1" x14ac:dyDescent="0.25">
      <c r="A7" s="24"/>
      <c r="B7" s="25"/>
      <c r="C7" s="36" t="s">
        <v>75</v>
      </c>
      <c r="D7" s="37"/>
      <c r="E7" s="37"/>
      <c r="F7" s="37"/>
      <c r="G7" s="37"/>
      <c r="H7" s="37"/>
      <c r="I7" s="37"/>
      <c r="J7" s="36" t="s">
        <v>80</v>
      </c>
      <c r="K7" s="38"/>
      <c r="L7" s="5"/>
      <c r="M7" s="5"/>
      <c r="N7" s="5"/>
      <c r="O7" s="5"/>
      <c r="P7" s="5"/>
    </row>
    <row r="8" spans="1:16" ht="24.95" customHeight="1" x14ac:dyDescent="0.25">
      <c r="A8" s="29" t="s">
        <v>37</v>
      </c>
      <c r="B8" s="30" t="s">
        <v>38</v>
      </c>
      <c r="C8" s="30" t="s">
        <v>39</v>
      </c>
      <c r="D8" s="30" t="s">
        <v>41</v>
      </c>
      <c r="E8" s="29" t="s">
        <v>70</v>
      </c>
      <c r="F8" s="29" t="s">
        <v>74</v>
      </c>
      <c r="G8" s="31" t="s">
        <v>76</v>
      </c>
      <c r="H8" s="31" t="str">
        <f>IF(K9="Fransk beg. A",K9,IF(K9="Tysk beg. A",K9,IF(K9="Spansk beg. A",K9,"Valgfag A, B eller C")))</f>
        <v>Valgfag A, B eller C</v>
      </c>
      <c r="I8" s="31" t="s">
        <v>48</v>
      </c>
      <c r="J8" s="32"/>
      <c r="K8" s="32"/>
      <c r="L8" s="5"/>
      <c r="M8" s="5"/>
      <c r="N8" s="5"/>
      <c r="O8" s="5"/>
      <c r="P8" s="5"/>
    </row>
    <row r="9" spans="1:16" ht="24.95" customHeight="1" x14ac:dyDescent="0.25">
      <c r="A9" s="29" t="s">
        <v>36</v>
      </c>
      <c r="B9" s="33" t="s">
        <v>38</v>
      </c>
      <c r="C9" s="33" t="s">
        <v>39</v>
      </c>
      <c r="D9" s="33" t="s">
        <v>41</v>
      </c>
      <c r="E9" s="29" t="s">
        <v>70</v>
      </c>
      <c r="F9" s="29" t="s">
        <v>74</v>
      </c>
      <c r="G9" s="34" t="s">
        <v>29</v>
      </c>
      <c r="H9" s="32" t="s">
        <v>43</v>
      </c>
      <c r="I9" s="33" t="s">
        <v>16</v>
      </c>
      <c r="J9" s="32" t="s">
        <v>45</v>
      </c>
      <c r="K9" s="32" t="str">
        <f>K10</f>
        <v>2.fremmedsprog</v>
      </c>
      <c r="L9" s="5"/>
      <c r="M9" s="5"/>
      <c r="N9" s="5"/>
      <c r="O9" s="5"/>
      <c r="P9" s="5"/>
    </row>
    <row r="10" spans="1:16" ht="24.95" customHeight="1" x14ac:dyDescent="0.25">
      <c r="A10" s="29" t="s">
        <v>35</v>
      </c>
      <c r="B10" s="33" t="s">
        <v>38</v>
      </c>
      <c r="C10" s="33" t="s">
        <v>39</v>
      </c>
      <c r="D10" s="33" t="s">
        <v>41</v>
      </c>
      <c r="E10" s="29" t="s">
        <v>70</v>
      </c>
      <c r="F10" s="29" t="s">
        <v>74</v>
      </c>
      <c r="G10" s="33" t="s">
        <v>42</v>
      </c>
      <c r="H10" s="33" t="s">
        <v>44</v>
      </c>
      <c r="I10" s="33" t="s">
        <v>16</v>
      </c>
      <c r="J10" s="32" t="s">
        <v>46</v>
      </c>
      <c r="K10" s="35" t="s">
        <v>58</v>
      </c>
      <c r="L10" s="5"/>
      <c r="M10" s="5"/>
      <c r="N10" s="5"/>
      <c r="O10" s="5"/>
      <c r="P10" s="5"/>
    </row>
    <row r="11" spans="1:16" ht="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6" ht="15" x14ac:dyDescent="0.25">
      <c r="A12" s="5"/>
      <c r="B12" s="26" t="s">
        <v>85</v>
      </c>
      <c r="C12" s="5"/>
      <c r="D12" s="5"/>
      <c r="E12" s="5"/>
      <c r="F12" s="6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ht="15" x14ac:dyDescent="0.25">
      <c r="A13" s="5"/>
      <c r="B13" s="27" t="s">
        <v>81</v>
      </c>
      <c r="C13" s="5"/>
      <c r="D13" s="5"/>
      <c r="E13" s="5"/>
      <c r="F13" s="6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5" x14ac:dyDescent="0.25">
      <c r="A14" s="5"/>
      <c r="B14" s="27" t="s">
        <v>82</v>
      </c>
      <c r="C14" s="5"/>
      <c r="D14" s="5"/>
      <c r="E14" s="5"/>
      <c r="F14" s="6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ht="15" x14ac:dyDescent="0.25">
      <c r="A15" s="5"/>
      <c r="B15" s="28" t="s">
        <v>83</v>
      </c>
      <c r="C15" s="5"/>
      <c r="D15" s="5"/>
      <c r="E15" s="5"/>
      <c r="F15" s="6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ht="15" x14ac:dyDescent="0.25">
      <c r="A16" s="5"/>
      <c r="B16" s="28" t="s">
        <v>84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15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ht="15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ht="15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ht="15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ht="15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ht="15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ht="15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ht="15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ht="15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ht="15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ht="15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ht="15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ht="15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ht="15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</sheetData>
  <sheetProtection selectLockedCells="1"/>
  <dataConsolidate/>
  <mergeCells count="2">
    <mergeCell ref="C7:I7"/>
    <mergeCell ref="J7:K7"/>
  </mergeCells>
  <phoneticPr fontId="1" type="noConversion"/>
  <dataValidations count="3">
    <dataValidation type="list" allowBlank="1" showInputMessage="1" showErrorMessage="1" sqref="G8" xr:uid="{00000000-0002-0000-0000-000000000000}">
      <formula1>naturv.fag_B</formula1>
    </dataValidation>
    <dataValidation type="list" allowBlank="1" showInputMessage="1" showErrorMessage="1" sqref="I8" xr:uid="{00000000-0002-0000-0000-000001000000}">
      <formula1>valgfag_C</formula1>
    </dataValidation>
    <dataValidation type="list" allowBlank="1" showInputMessage="1" showErrorMessage="1" sqref="K10" xr:uid="{00000000-0002-0000-0000-000002000000}">
      <formula1>_2.fr.sprog</formula1>
    </dataValidation>
  </dataValidations>
  <pageMargins left="0.59055118110236227" right="0.78740157480314965" top="0.74803149606299213" bottom="0.74803149606299213" header="0.31496062992125984" footer="0.31496062992125984"/>
  <pageSetup paperSize="9" scale="70" orientation="landscape" r:id="rId1"/>
  <headerFooter alignWithMargins="0"/>
  <ignoredErrors>
    <ignoredError sqref="H8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3000000}">
          <x14:formula1>
            <xm:f>'valgfag (mue)'!$H$2:$H$37</xm:f>
          </x14:formula1>
          <xm:sqref>H8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19"/>
  <sheetViews>
    <sheetView workbookViewId="0">
      <selection activeCell="F11" sqref="F11"/>
    </sheetView>
  </sheetViews>
  <sheetFormatPr defaultColWidth="9.140625" defaultRowHeight="12.75" x14ac:dyDescent="0.2"/>
  <cols>
    <col min="1" max="1" width="20.7109375" style="7" customWidth="1"/>
    <col min="2" max="2" width="3" style="7" customWidth="1"/>
    <col min="3" max="7" width="14.7109375" style="7" customWidth="1"/>
    <col min="8" max="8" width="16.140625" style="7" bestFit="1" customWidth="1"/>
    <col min="9" max="9" width="15.85546875" style="7" bestFit="1" customWidth="1"/>
    <col min="10" max="10" width="16" style="7" bestFit="1" customWidth="1"/>
    <col min="11" max="11" width="14.7109375" style="7" customWidth="1"/>
    <col min="12" max="12" width="15.5703125" style="7" customWidth="1"/>
    <col min="13" max="16" width="4.7109375" style="7" customWidth="1"/>
    <col min="17" max="16384" width="9.140625" style="7"/>
  </cols>
  <sheetData>
    <row r="1" spans="2:16" ht="12.75" customHeight="1" x14ac:dyDescent="0.2"/>
    <row r="2" spans="2:16" ht="12.75" customHeight="1" x14ac:dyDescent="0.2"/>
    <row r="3" spans="2:16" ht="12.75" customHeight="1" x14ac:dyDescent="0.2">
      <c r="C3" s="18"/>
      <c r="D3" s="19"/>
      <c r="H3" s="19"/>
    </row>
    <row r="4" spans="2:16" ht="12.75" customHeight="1" x14ac:dyDescent="0.2">
      <c r="D4" s="19"/>
      <c r="H4" s="19"/>
    </row>
    <row r="5" spans="2:16" ht="12.75" customHeight="1" x14ac:dyDescent="0.2">
      <c r="D5" s="19"/>
      <c r="H5" s="19"/>
    </row>
    <row r="6" spans="2:16" ht="12.75" customHeight="1" x14ac:dyDescent="0.2">
      <c r="D6" s="19"/>
      <c r="H6" s="19"/>
    </row>
    <row r="7" spans="2:16" ht="28.5" customHeight="1" x14ac:dyDescent="0.25">
      <c r="B7" s="8"/>
      <c r="C7" s="20">
        <f>'studieretning (mue)'!B7</f>
        <v>0</v>
      </c>
      <c r="D7" s="41" t="str">
        <f>'studieretning (mue)'!C7</f>
        <v xml:space="preserve">         Musik A - Engelsk A</v>
      </c>
      <c r="E7" s="41"/>
      <c r="F7" s="41"/>
      <c r="G7" s="41"/>
      <c r="H7" s="42"/>
      <c r="I7" s="42"/>
      <c r="J7" s="42"/>
      <c r="K7" s="39" t="str">
        <f>'studieretning (mue)'!J7</f>
        <v>2024-2027</v>
      </c>
      <c r="L7" s="39"/>
    </row>
    <row r="8" spans="2:16" ht="15" x14ac:dyDescent="0.2">
      <c r="B8" s="19" t="s">
        <v>31</v>
      </c>
      <c r="F8" s="21"/>
      <c r="G8" s="21"/>
      <c r="H8" s="9"/>
    </row>
    <row r="9" spans="2:16" x14ac:dyDescent="0.2">
      <c r="B9" s="40" t="s">
        <v>0</v>
      </c>
      <c r="C9" s="10" t="str">
        <f>'studieretning (mue)'!B8</f>
        <v>Dansk A</v>
      </c>
      <c r="D9" s="10" t="str">
        <f>'studieretning (mue)'!C8</f>
        <v>Historie A</v>
      </c>
      <c r="E9" s="10" t="str">
        <f>'studieretning (mue)'!D8</f>
        <v>Idræt C</v>
      </c>
      <c r="F9" s="10" t="str">
        <f>'studieretning (mue)'!E8</f>
        <v>Musik A</v>
      </c>
      <c r="G9" s="10" t="str">
        <f>'studieretning (mue)'!F8</f>
        <v>Engelsk A</v>
      </c>
      <c r="H9" s="11" t="str">
        <f>'studieretning (mue)'!G8</f>
        <v>Naturvidenskab B</v>
      </c>
      <c r="I9" s="10" t="str">
        <f>'studieretning (mue)'!H8</f>
        <v>Valgfag A, B eller C</v>
      </c>
      <c r="J9" s="10" t="str">
        <f>'studieretning (mue)'!I8</f>
        <v>Valgfag C</v>
      </c>
      <c r="K9" s="12"/>
      <c r="L9" s="10"/>
      <c r="M9" s="10" t="s">
        <v>28</v>
      </c>
      <c r="N9" s="10" t="s">
        <v>6</v>
      </c>
      <c r="O9" s="10"/>
      <c r="P9" s="10"/>
    </row>
    <row r="10" spans="2:16" x14ac:dyDescent="0.2">
      <c r="B10" s="40"/>
      <c r="C10" s="13">
        <v>80</v>
      </c>
      <c r="D10" s="13">
        <v>65</v>
      </c>
      <c r="E10" s="13">
        <v>50</v>
      </c>
      <c r="F10" s="13">
        <v>105</v>
      </c>
      <c r="G10" s="13">
        <v>125</v>
      </c>
      <c r="H10" s="14">
        <v>125</v>
      </c>
      <c r="I10" s="13">
        <v>125</v>
      </c>
      <c r="J10" s="13">
        <v>75</v>
      </c>
      <c r="K10" s="15"/>
      <c r="L10" s="13"/>
      <c r="M10" s="13">
        <v>40</v>
      </c>
      <c r="N10" s="13">
        <v>20</v>
      </c>
      <c r="O10" s="13"/>
      <c r="P10" s="13">
        <f>SUM(C10:O10)</f>
        <v>810</v>
      </c>
    </row>
    <row r="11" spans="2:16" x14ac:dyDescent="0.2">
      <c r="B11" s="40" t="s">
        <v>1</v>
      </c>
      <c r="C11" s="10" t="str">
        <f>'studieretning (mue)'!B9</f>
        <v>Dansk A</v>
      </c>
      <c r="D11" s="10" t="str">
        <f>'studieretning (mue)'!C9</f>
        <v>Historie A</v>
      </c>
      <c r="E11" s="10" t="str">
        <f>'studieretning (mue)'!D9</f>
        <v>Idræt C</v>
      </c>
      <c r="F11" s="10" t="str">
        <f>'studieretning (mue)'!E9</f>
        <v>Musik A</v>
      </c>
      <c r="G11" s="10" t="str">
        <f>'studieretning (mue)'!F9</f>
        <v>Engelsk A</v>
      </c>
      <c r="H11" s="22" t="str">
        <f>'studieretning (mue)'!G9</f>
        <v>Naturgeografi C</v>
      </c>
      <c r="I11" s="22" t="str">
        <f>'studieretning (mue)'!H9</f>
        <v>Oldtidskundskab C</v>
      </c>
      <c r="J11" s="10" t="str">
        <f>'studieretning (mue)'!I9</f>
        <v>Matematik B</v>
      </c>
      <c r="K11" s="10" t="str">
        <f>'studieretning (mue)'!J9</f>
        <v>Religion C</v>
      </c>
      <c r="L11" s="10" t="str">
        <f>'studieretning (mue)'!K9</f>
        <v>2.fremmedsprog</v>
      </c>
      <c r="M11" s="10" t="s">
        <v>28</v>
      </c>
      <c r="N11" s="10" t="s">
        <v>7</v>
      </c>
      <c r="O11" s="10"/>
      <c r="P11" s="10"/>
    </row>
    <row r="12" spans="2:16" x14ac:dyDescent="0.2">
      <c r="B12" s="40"/>
      <c r="C12" s="13">
        <v>90</v>
      </c>
      <c r="D12" s="13">
        <v>75</v>
      </c>
      <c r="E12" s="13">
        <v>50</v>
      </c>
      <c r="F12" s="13">
        <v>120</v>
      </c>
      <c r="G12" s="13">
        <v>105</v>
      </c>
      <c r="H12" s="13">
        <v>75</v>
      </c>
      <c r="I12" s="13">
        <v>75</v>
      </c>
      <c r="J12" s="16">
        <v>125</v>
      </c>
      <c r="K12" s="13">
        <v>75</v>
      </c>
      <c r="L12" s="13">
        <v>100</v>
      </c>
      <c r="M12" s="13">
        <v>50</v>
      </c>
      <c r="N12" s="13">
        <v>0</v>
      </c>
      <c r="O12" s="13"/>
      <c r="P12" s="13">
        <f>SUM(C12:O12)</f>
        <v>940</v>
      </c>
    </row>
    <row r="13" spans="2:16" x14ac:dyDescent="0.2">
      <c r="B13" s="40" t="s">
        <v>2</v>
      </c>
      <c r="C13" s="10" t="str">
        <f>'studieretning (mue)'!B10</f>
        <v>Dansk A</v>
      </c>
      <c r="D13" s="10" t="str">
        <f>'studieretning (mue)'!C10</f>
        <v>Historie A</v>
      </c>
      <c r="E13" s="10" t="str">
        <f>'studieretning (mue)'!D10</f>
        <v>Idræt C</v>
      </c>
      <c r="F13" s="10" t="str">
        <f>'studieretning (mue)'!E10</f>
        <v>Musik A</v>
      </c>
      <c r="G13" s="10" t="str">
        <f>'studieretning (mue)'!F10</f>
        <v>Engelsk A</v>
      </c>
      <c r="H13" s="10" t="str">
        <f>'studieretning (mue)'!G10</f>
        <v>Samfundsfag C</v>
      </c>
      <c r="I13" s="10" t="str">
        <f>'studieretning (mue)'!H10</f>
        <v>Fysik C</v>
      </c>
      <c r="J13" s="10" t="str">
        <f>'studieretning (mue)'!I10</f>
        <v>Matematik B</v>
      </c>
      <c r="K13" s="10" t="str">
        <f>'studieretning (mue)'!J10</f>
        <v>Biologi C</v>
      </c>
      <c r="L13" s="10" t="str">
        <f>'studieretning (mue)'!K10</f>
        <v>2.fremmedsprog</v>
      </c>
      <c r="M13" s="10" t="s">
        <v>28</v>
      </c>
      <c r="N13" s="10" t="s">
        <v>4</v>
      </c>
      <c r="O13" s="10" t="s">
        <v>3</v>
      </c>
      <c r="P13" s="10"/>
    </row>
    <row r="14" spans="2:16" x14ac:dyDescent="0.2">
      <c r="B14" s="40"/>
      <c r="C14" s="13">
        <v>90</v>
      </c>
      <c r="D14" s="13">
        <v>50</v>
      </c>
      <c r="E14" s="13">
        <v>50</v>
      </c>
      <c r="F14" s="13">
        <v>100</v>
      </c>
      <c r="G14" s="13">
        <v>105</v>
      </c>
      <c r="H14" s="13">
        <v>75</v>
      </c>
      <c r="I14" s="13">
        <v>75</v>
      </c>
      <c r="J14" s="13">
        <v>125</v>
      </c>
      <c r="K14" s="13">
        <v>75</v>
      </c>
      <c r="L14" s="13">
        <v>100</v>
      </c>
      <c r="M14" s="13">
        <v>40</v>
      </c>
      <c r="N14" s="13">
        <v>15</v>
      </c>
      <c r="O14" s="13">
        <v>0</v>
      </c>
      <c r="P14" s="13">
        <f>SUM(C14:O14)</f>
        <v>900</v>
      </c>
    </row>
    <row r="15" spans="2:16" x14ac:dyDescent="0.2">
      <c r="B15" s="16"/>
      <c r="C15" s="16">
        <f>C14+C12+C10</f>
        <v>260</v>
      </c>
      <c r="D15" s="16">
        <f>D14+D12+D10</f>
        <v>190</v>
      </c>
      <c r="E15" s="16">
        <f>E14+E12+E10</f>
        <v>150</v>
      </c>
      <c r="F15" s="16">
        <f>F14+F12+F10</f>
        <v>325</v>
      </c>
      <c r="G15" s="16">
        <f>G14+G12+G10</f>
        <v>335</v>
      </c>
      <c r="H15" s="16"/>
      <c r="I15" s="16"/>
      <c r="J15" s="16">
        <f>J14+J12</f>
        <v>250</v>
      </c>
      <c r="K15" s="16"/>
      <c r="L15" s="16">
        <f>L14+L12</f>
        <v>200</v>
      </c>
      <c r="M15" s="16"/>
      <c r="N15" s="16"/>
      <c r="O15" s="17" t="s">
        <v>9</v>
      </c>
      <c r="P15" s="17">
        <f>SUM(P9:P14)</f>
        <v>2650</v>
      </c>
    </row>
    <row r="17" spans="3:3" x14ac:dyDescent="0.2">
      <c r="C17" s="9"/>
    </row>
    <row r="19" spans="3:3" x14ac:dyDescent="0.2">
      <c r="C19" s="9"/>
    </row>
  </sheetData>
  <sheetProtection selectLockedCells="1"/>
  <mergeCells count="5">
    <mergeCell ref="K7:L7"/>
    <mergeCell ref="B13:B14"/>
    <mergeCell ref="B11:B12"/>
    <mergeCell ref="B9:B10"/>
    <mergeCell ref="D7:J7"/>
  </mergeCells>
  <phoneticPr fontId="1" type="noConversion"/>
  <pageMargins left="0.25" right="0.25" top="0.75" bottom="0.75" header="0.3" footer="0.3"/>
  <pageSetup paperSize="9" scale="7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21"/>
  <sheetViews>
    <sheetView topLeftCell="B1" workbookViewId="0">
      <selection activeCell="F11" sqref="F11"/>
    </sheetView>
  </sheetViews>
  <sheetFormatPr defaultRowHeight="12.75" x14ac:dyDescent="0.2"/>
  <cols>
    <col min="1" max="1" width="3" bestFit="1" customWidth="1"/>
    <col min="2" max="10" width="14.7109375" customWidth="1"/>
    <col min="11" max="11" width="16" customWidth="1"/>
    <col min="12" max="12" width="10.7109375" customWidth="1"/>
    <col min="13" max="16" width="4.7109375" customWidth="1"/>
  </cols>
  <sheetData>
    <row r="1" spans="1:18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pans="1:18" ht="15" x14ac:dyDescent="0.2">
      <c r="A3" s="7"/>
      <c r="B3" s="7"/>
      <c r="C3" s="18"/>
      <c r="D3" s="19"/>
      <c r="E3" s="7"/>
      <c r="F3" s="7"/>
      <c r="G3" s="7"/>
      <c r="H3" s="19"/>
      <c r="I3" s="7"/>
      <c r="J3" s="7"/>
      <c r="K3" s="7"/>
      <c r="L3" s="7"/>
      <c r="M3" s="7"/>
      <c r="N3" s="7"/>
      <c r="O3" s="7"/>
      <c r="P3" s="7"/>
      <c r="Q3" s="7"/>
      <c r="R3" s="7"/>
    </row>
    <row r="4" spans="1:18" ht="15" x14ac:dyDescent="0.2">
      <c r="A4" s="7"/>
      <c r="B4" s="7"/>
      <c r="C4" s="7"/>
      <c r="D4" s="19"/>
      <c r="E4" s="7"/>
      <c r="F4" s="7"/>
      <c r="G4" s="7"/>
      <c r="H4" s="19"/>
      <c r="I4" s="7"/>
      <c r="J4" s="7"/>
      <c r="K4" s="7"/>
      <c r="L4" s="7"/>
      <c r="M4" s="7"/>
      <c r="N4" s="7"/>
      <c r="O4" s="7"/>
      <c r="P4" s="7"/>
      <c r="Q4" s="7"/>
      <c r="R4" s="7"/>
    </row>
    <row r="5" spans="1:18" ht="15" x14ac:dyDescent="0.2">
      <c r="A5" s="7"/>
      <c r="B5" s="7"/>
      <c r="C5" s="7"/>
      <c r="D5" s="19"/>
      <c r="E5" s="7"/>
      <c r="F5" s="7"/>
      <c r="G5" s="7"/>
      <c r="H5" s="19"/>
      <c r="I5" s="7"/>
      <c r="J5" s="7"/>
      <c r="K5" s="7"/>
      <c r="L5" s="7"/>
      <c r="M5" s="7"/>
      <c r="N5" s="7"/>
      <c r="O5" s="7"/>
      <c r="P5" s="7"/>
      <c r="Q5" s="7"/>
      <c r="R5" s="7"/>
    </row>
    <row r="6" spans="1:18" ht="15" x14ac:dyDescent="0.2">
      <c r="A6" s="7"/>
      <c r="B6" s="7"/>
      <c r="C6" s="7"/>
      <c r="D6" s="19"/>
      <c r="E6" s="7"/>
      <c r="F6" s="7"/>
      <c r="G6" s="7"/>
      <c r="H6" s="19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8.5" customHeight="1" x14ac:dyDescent="0.25">
      <c r="A7" s="7"/>
      <c r="B7" s="8"/>
      <c r="C7" s="20">
        <f>'studieretning (mue)'!B7</f>
        <v>0</v>
      </c>
      <c r="D7" s="41" t="str">
        <f>'studieretning (mue)'!C7</f>
        <v xml:space="preserve">         Musik A - Engelsk A</v>
      </c>
      <c r="E7" s="41"/>
      <c r="F7" s="41"/>
      <c r="G7" s="41"/>
      <c r="H7" s="42"/>
      <c r="I7" s="42"/>
      <c r="J7" s="42"/>
      <c r="K7" s="39" t="str">
        <f>'studieretning (mue)'!J7</f>
        <v>2024-2027</v>
      </c>
      <c r="L7" s="39"/>
      <c r="M7" s="7"/>
      <c r="N7" s="7"/>
      <c r="O7" s="7"/>
      <c r="P7" s="7"/>
      <c r="Q7" s="7"/>
      <c r="R7" s="7"/>
    </row>
    <row r="8" spans="1:18" ht="15" x14ac:dyDescent="0.2">
      <c r="A8" s="7"/>
      <c r="B8" s="19" t="s">
        <v>31</v>
      </c>
      <c r="C8" s="7"/>
      <c r="D8" s="7"/>
      <c r="E8" s="7"/>
      <c r="F8" s="21"/>
      <c r="G8" s="21"/>
      <c r="H8" s="9"/>
      <c r="I8" s="7"/>
      <c r="J8" s="7"/>
      <c r="K8" s="7"/>
      <c r="L8" s="7"/>
      <c r="M8" s="7"/>
      <c r="N8" s="7"/>
      <c r="O8" s="7"/>
      <c r="P8" s="7"/>
      <c r="Q8" s="7"/>
      <c r="R8" s="7"/>
    </row>
    <row r="9" spans="1:18" x14ac:dyDescent="0.2">
      <c r="A9" s="7"/>
      <c r="B9" s="40" t="s">
        <v>0</v>
      </c>
      <c r="C9" s="10" t="str">
        <f>'studieretning (mue)'!B8</f>
        <v>Dansk A</v>
      </c>
      <c r="D9" s="10" t="str">
        <f>'studieretning (mue)'!C8</f>
        <v>Historie A</v>
      </c>
      <c r="E9" s="10" t="str">
        <f>'studieretning (mue)'!D8</f>
        <v>Idræt C</v>
      </c>
      <c r="F9" s="10" t="str">
        <f>'studieretning (mue)'!E8</f>
        <v>Musik A</v>
      </c>
      <c r="G9" s="10" t="str">
        <f>'studieretning (mue)'!F8</f>
        <v>Engelsk A</v>
      </c>
      <c r="H9" s="11" t="str">
        <f>'studieretning (mue)'!G8</f>
        <v>Naturvidenskab B</v>
      </c>
      <c r="I9" s="10" t="str">
        <f>'studieretning (mue)'!H8</f>
        <v>Valgfag A, B eller C</v>
      </c>
      <c r="J9" s="10" t="str">
        <f>'studieretning (mue)'!I8</f>
        <v>Valgfag C</v>
      </c>
      <c r="K9" s="12"/>
      <c r="L9" s="10"/>
      <c r="M9" s="10" t="s">
        <v>6</v>
      </c>
      <c r="N9" s="10"/>
      <c r="O9" s="10"/>
      <c r="P9" s="7"/>
      <c r="Q9" s="7"/>
    </row>
    <row r="10" spans="1:18" x14ac:dyDescent="0.2">
      <c r="A10" s="7"/>
      <c r="B10" s="40"/>
      <c r="C10" s="13">
        <v>30</v>
      </c>
      <c r="D10" s="13">
        <v>0</v>
      </c>
      <c r="E10" s="13">
        <v>0</v>
      </c>
      <c r="F10" s="13">
        <v>30</v>
      </c>
      <c r="G10" s="13">
        <v>40</v>
      </c>
      <c r="H10" s="14">
        <v>45</v>
      </c>
      <c r="I10" s="13">
        <v>0</v>
      </c>
      <c r="J10" s="13">
        <v>0</v>
      </c>
      <c r="K10" s="15"/>
      <c r="L10" s="13"/>
      <c r="M10" s="13">
        <v>30</v>
      </c>
      <c r="N10" s="13"/>
      <c r="O10" s="13">
        <f>SUM(C10:N10)</f>
        <v>175</v>
      </c>
      <c r="P10" s="7"/>
      <c r="Q10" s="7"/>
    </row>
    <row r="11" spans="1:18" x14ac:dyDescent="0.2">
      <c r="A11" s="7"/>
      <c r="B11" s="40" t="s">
        <v>1</v>
      </c>
      <c r="C11" s="10" t="str">
        <f>'studieretning (mue)'!B9</f>
        <v>Dansk A</v>
      </c>
      <c r="D11" s="10" t="str">
        <f>'studieretning (mue)'!C9</f>
        <v>Historie A</v>
      </c>
      <c r="E11" s="10" t="str">
        <f>'studieretning (mue)'!D9</f>
        <v>Idræt C</v>
      </c>
      <c r="F11" s="10" t="str">
        <f>'studieretning (mue)'!E9</f>
        <v>Musik A</v>
      </c>
      <c r="G11" s="10" t="str">
        <f>'studieretning (mue)'!F9</f>
        <v>Engelsk A</v>
      </c>
      <c r="H11" s="22" t="str">
        <f>'studieretning (mue)'!G9</f>
        <v>Naturgeografi C</v>
      </c>
      <c r="I11" s="22" t="str">
        <f>'studieretning (mue)'!H9</f>
        <v>Oldtidskundskab C</v>
      </c>
      <c r="J11" s="10" t="str">
        <f>'studieretning (mue)'!I9</f>
        <v>Matematik B</v>
      </c>
      <c r="K11" s="10" t="str">
        <f>'studieretning (mue)'!J9</f>
        <v>Religion C</v>
      </c>
      <c r="L11" s="10" t="str">
        <f>'studieretning (mue)'!K9</f>
        <v>2.fremmedsprog</v>
      </c>
      <c r="M11" s="10" t="s">
        <v>7</v>
      </c>
      <c r="N11" s="10"/>
      <c r="O11" s="10"/>
      <c r="P11" s="7"/>
      <c r="Q11" s="7"/>
    </row>
    <row r="12" spans="1:18" x14ac:dyDescent="0.2">
      <c r="A12" s="7"/>
      <c r="B12" s="40"/>
      <c r="C12" s="13">
        <v>30</v>
      </c>
      <c r="D12" s="13">
        <v>0</v>
      </c>
      <c r="E12" s="13">
        <v>0</v>
      </c>
      <c r="F12" s="13">
        <v>30</v>
      </c>
      <c r="G12" s="13">
        <v>30</v>
      </c>
      <c r="H12" s="13">
        <v>10</v>
      </c>
      <c r="I12" s="13">
        <v>0</v>
      </c>
      <c r="J12" s="16">
        <v>60</v>
      </c>
      <c r="K12" s="13">
        <v>0</v>
      </c>
      <c r="L12" s="13">
        <v>25</v>
      </c>
      <c r="M12" s="13">
        <v>15</v>
      </c>
      <c r="N12" s="13"/>
      <c r="O12" s="13">
        <f>SUM(C12:N12)</f>
        <v>200</v>
      </c>
      <c r="P12" s="7"/>
      <c r="Q12" s="7"/>
    </row>
    <row r="13" spans="1:18" x14ac:dyDescent="0.2">
      <c r="A13" s="7"/>
      <c r="B13" s="40" t="s">
        <v>2</v>
      </c>
      <c r="C13" s="10" t="str">
        <f>'studieretning (mue)'!B10</f>
        <v>Dansk A</v>
      </c>
      <c r="D13" s="10" t="str">
        <f>'studieretning (mue)'!C10</f>
        <v>Historie A</v>
      </c>
      <c r="E13" s="10" t="str">
        <f>'studieretning (mue)'!D10</f>
        <v>Idræt C</v>
      </c>
      <c r="F13" s="10" t="str">
        <f>'studieretning (mue)'!E10</f>
        <v>Musik A</v>
      </c>
      <c r="G13" s="10" t="str">
        <f>'studieretning (mue)'!F10</f>
        <v>Engelsk A</v>
      </c>
      <c r="H13" s="10" t="str">
        <f>'studieretning (mue)'!G10</f>
        <v>Samfundsfag C</v>
      </c>
      <c r="I13" s="10" t="str">
        <f>'studieretning (mue)'!H10</f>
        <v>Fysik C</v>
      </c>
      <c r="J13" s="10" t="str">
        <f>'studieretning (mue)'!I10</f>
        <v>Matematik B</v>
      </c>
      <c r="K13" s="10" t="str">
        <f>'studieretning (mue)'!J10</f>
        <v>Biologi C</v>
      </c>
      <c r="L13" s="10" t="str">
        <f>'studieretning (mue)'!K10</f>
        <v>2.fremmedsprog</v>
      </c>
      <c r="M13" s="10" t="s">
        <v>4</v>
      </c>
      <c r="N13" s="10" t="s">
        <v>3</v>
      </c>
      <c r="O13" s="10"/>
      <c r="P13" s="7"/>
      <c r="Q13" s="7"/>
    </row>
    <row r="14" spans="1:18" x14ac:dyDescent="0.2">
      <c r="A14" s="7"/>
      <c r="B14" s="40"/>
      <c r="C14" s="13">
        <v>35</v>
      </c>
      <c r="D14" s="13">
        <v>10</v>
      </c>
      <c r="E14" s="13">
        <v>0</v>
      </c>
      <c r="F14" s="13">
        <v>20</v>
      </c>
      <c r="G14" s="13">
        <v>20</v>
      </c>
      <c r="H14" s="13">
        <v>0</v>
      </c>
      <c r="I14" s="13">
        <v>10</v>
      </c>
      <c r="J14" s="13">
        <v>40</v>
      </c>
      <c r="K14" s="13">
        <v>10</v>
      </c>
      <c r="L14" s="13">
        <v>15</v>
      </c>
      <c r="M14" s="13">
        <v>4</v>
      </c>
      <c r="N14" s="13">
        <v>0</v>
      </c>
      <c r="O14" s="13">
        <f>SUM(C14:N14)</f>
        <v>164</v>
      </c>
      <c r="P14" s="7"/>
      <c r="Q14" s="7"/>
    </row>
    <row r="15" spans="1:18" x14ac:dyDescent="0.2">
      <c r="A15" s="7"/>
      <c r="B15" s="16"/>
      <c r="C15" s="16">
        <f>C14+C12+C10</f>
        <v>95</v>
      </c>
      <c r="D15" s="16">
        <f>D14+D12+D10</f>
        <v>10</v>
      </c>
      <c r="E15" s="16">
        <f>E14+E12+E10</f>
        <v>0</v>
      </c>
      <c r="F15" s="16">
        <f>F14+F12+F10</f>
        <v>80</v>
      </c>
      <c r="G15" s="16">
        <f>G14+G12+G10</f>
        <v>90</v>
      </c>
      <c r="H15" s="16"/>
      <c r="I15" s="16"/>
      <c r="J15" s="16">
        <f>J14+J12</f>
        <v>100</v>
      </c>
      <c r="K15" s="16"/>
      <c r="L15" s="16">
        <f>L14+L12</f>
        <v>40</v>
      </c>
      <c r="M15" s="16"/>
      <c r="N15" s="17" t="s">
        <v>9</v>
      </c>
      <c r="O15" s="17">
        <f>SUM(O9:O14)</f>
        <v>539</v>
      </c>
      <c r="P15" s="7"/>
      <c r="Q15" s="7"/>
    </row>
    <row r="16" spans="1:18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</row>
    <row r="17" spans="1:18" x14ac:dyDescent="0.2">
      <c r="A17" s="7"/>
      <c r="B17" s="7"/>
      <c r="C17" s="9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</row>
    <row r="18" spans="1:18" x14ac:dyDescent="0.2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</row>
    <row r="19" spans="1:18" x14ac:dyDescent="0.2">
      <c r="A19" s="7"/>
      <c r="B19" s="7"/>
      <c r="C19" s="9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  <row r="20" spans="1:18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</row>
    <row r="21" spans="1:18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</row>
  </sheetData>
  <sheetProtection selectLockedCells="1"/>
  <mergeCells count="5">
    <mergeCell ref="D7:J7"/>
    <mergeCell ref="K7:L7"/>
    <mergeCell ref="B9:B10"/>
    <mergeCell ref="B11:B12"/>
    <mergeCell ref="B13:B14"/>
  </mergeCells>
  <phoneticPr fontId="1" type="noConversion"/>
  <pageMargins left="0.25" right="0.25" top="0.75" bottom="0.75" header="0.3" footer="0.3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7:N13"/>
  <sheetViews>
    <sheetView workbookViewId="0">
      <selection activeCell="F11" sqref="F11"/>
    </sheetView>
  </sheetViews>
  <sheetFormatPr defaultRowHeight="12.75" x14ac:dyDescent="0.2"/>
  <sheetData>
    <row r="7" spans="2:14" ht="15.75" x14ac:dyDescent="0.25">
      <c r="B7" s="43" t="s">
        <v>5</v>
      </c>
      <c r="C7" s="44"/>
      <c r="D7" s="44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x14ac:dyDescent="0.2">
      <c r="B8" s="51" t="s">
        <v>0</v>
      </c>
      <c r="C8" s="2" t="s">
        <v>6</v>
      </c>
      <c r="D8" s="45" t="s">
        <v>11</v>
      </c>
      <c r="E8" s="46"/>
      <c r="F8" s="46"/>
      <c r="G8" s="46"/>
      <c r="H8" s="46"/>
      <c r="I8" s="46"/>
      <c r="J8" s="46"/>
      <c r="K8" s="46"/>
      <c r="L8" s="46"/>
      <c r="M8" s="46"/>
      <c r="N8" s="47"/>
    </row>
    <row r="9" spans="2:14" x14ac:dyDescent="0.2">
      <c r="B9" s="51"/>
      <c r="C9" s="3"/>
      <c r="D9" s="48"/>
      <c r="E9" s="49"/>
      <c r="F9" s="49"/>
      <c r="G9" s="49"/>
      <c r="H9" s="49"/>
      <c r="I9" s="49"/>
      <c r="J9" s="49"/>
      <c r="K9" s="49"/>
      <c r="L9" s="49"/>
      <c r="M9" s="49"/>
      <c r="N9" s="50"/>
    </row>
    <row r="10" spans="2:14" x14ac:dyDescent="0.2">
      <c r="B10" s="51" t="s">
        <v>1</v>
      </c>
      <c r="C10" s="2" t="s">
        <v>7</v>
      </c>
      <c r="D10" s="45" t="s">
        <v>10</v>
      </c>
      <c r="E10" s="46"/>
      <c r="F10" s="46"/>
      <c r="G10" s="46"/>
      <c r="H10" s="46"/>
      <c r="I10" s="46"/>
      <c r="J10" s="46"/>
      <c r="K10" s="46"/>
      <c r="L10" s="46"/>
      <c r="M10" s="46"/>
      <c r="N10" s="47"/>
    </row>
    <row r="11" spans="2:14" x14ac:dyDescent="0.2">
      <c r="B11" s="51"/>
      <c r="C11" s="4"/>
      <c r="D11" s="48"/>
      <c r="E11" s="49"/>
      <c r="F11" s="49"/>
      <c r="G11" s="49"/>
      <c r="H11" s="49"/>
      <c r="I11" s="49"/>
      <c r="J11" s="49"/>
      <c r="K11" s="49"/>
      <c r="L11" s="49"/>
      <c r="M11" s="49"/>
      <c r="N11" s="50"/>
    </row>
    <row r="12" spans="2:14" x14ac:dyDescent="0.2">
      <c r="B12" s="51" t="s">
        <v>2</v>
      </c>
      <c r="C12" s="2" t="s">
        <v>8</v>
      </c>
      <c r="D12" s="52" t="s">
        <v>40</v>
      </c>
      <c r="E12" s="53"/>
      <c r="F12" s="53"/>
      <c r="G12" s="53"/>
      <c r="H12" s="53"/>
      <c r="I12" s="53"/>
      <c r="J12" s="53"/>
      <c r="K12" s="53"/>
      <c r="L12" s="53"/>
      <c r="M12" s="53"/>
      <c r="N12" s="54"/>
    </row>
    <row r="13" spans="2:14" x14ac:dyDescent="0.2">
      <c r="B13" s="51"/>
      <c r="C13" s="3"/>
      <c r="D13" s="55"/>
      <c r="E13" s="56"/>
      <c r="F13" s="56"/>
      <c r="G13" s="56"/>
      <c r="H13" s="56"/>
      <c r="I13" s="56"/>
      <c r="J13" s="56"/>
      <c r="K13" s="56"/>
      <c r="L13" s="56"/>
      <c r="M13" s="56"/>
      <c r="N13" s="57"/>
    </row>
  </sheetData>
  <sheetProtection selectLockedCells="1"/>
  <mergeCells count="7">
    <mergeCell ref="B7:D7"/>
    <mergeCell ref="D8:N9"/>
    <mergeCell ref="B8:B9"/>
    <mergeCell ref="D12:N13"/>
    <mergeCell ref="B12:B13"/>
    <mergeCell ref="B10:B11"/>
    <mergeCell ref="D10:N11"/>
  </mergeCells>
  <phoneticPr fontId="1" type="noConversion"/>
  <pageMargins left="0.25" right="0.25" top="0.75" bottom="0.75" header="0.3" footer="0.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35"/>
  <sheetViews>
    <sheetView zoomScaleNormal="100" workbookViewId="0">
      <selection activeCell="E23" sqref="E23"/>
    </sheetView>
  </sheetViews>
  <sheetFormatPr defaultColWidth="9.140625" defaultRowHeight="15" x14ac:dyDescent="0.25"/>
  <cols>
    <col min="1" max="1" width="14.42578125" style="59" customWidth="1"/>
    <col min="2" max="2" width="20.7109375" style="59" bestFit="1" customWidth="1"/>
    <col min="3" max="3" width="13.5703125" style="59" bestFit="1" customWidth="1"/>
    <col min="4" max="4" width="15.5703125" style="59" bestFit="1" customWidth="1"/>
    <col min="5" max="5" width="20.7109375" style="59" bestFit="1" customWidth="1"/>
    <col min="6" max="6" width="20.5703125" style="59" bestFit="1" customWidth="1"/>
    <col min="7" max="8" width="20.7109375" style="59" bestFit="1" customWidth="1"/>
    <col min="9" max="16384" width="9.140625" style="59"/>
  </cols>
  <sheetData>
    <row r="1" spans="1:8" x14ac:dyDescent="0.25">
      <c r="A1" s="58" t="s">
        <v>25</v>
      </c>
      <c r="B1" s="58" t="s">
        <v>48</v>
      </c>
      <c r="C1" s="58" t="s">
        <v>26</v>
      </c>
      <c r="D1" s="59" t="s">
        <v>49</v>
      </c>
      <c r="E1" s="59" t="s">
        <v>50</v>
      </c>
      <c r="F1" s="60" t="s">
        <v>47</v>
      </c>
      <c r="G1" s="60" t="s">
        <v>73</v>
      </c>
      <c r="H1" s="58" t="s">
        <v>73</v>
      </c>
    </row>
    <row r="2" spans="1:8" x14ac:dyDescent="0.25">
      <c r="A2" s="61" t="s">
        <v>13</v>
      </c>
      <c r="B2" s="58" t="s">
        <v>27</v>
      </c>
      <c r="C2" s="62" t="s">
        <v>51</v>
      </c>
      <c r="D2" s="59" t="s">
        <v>64</v>
      </c>
      <c r="E2" s="59" t="s">
        <v>64</v>
      </c>
      <c r="F2" s="63" t="s">
        <v>61</v>
      </c>
      <c r="G2" s="60" t="s">
        <v>27</v>
      </c>
      <c r="H2" s="58" t="s">
        <v>27</v>
      </c>
    </row>
    <row r="3" spans="1:8" x14ac:dyDescent="0.25">
      <c r="A3" s="61" t="s">
        <v>14</v>
      </c>
      <c r="B3" s="61" t="s">
        <v>61</v>
      </c>
      <c r="C3" s="62" t="s">
        <v>52</v>
      </c>
      <c r="D3" s="64" t="s">
        <v>13</v>
      </c>
      <c r="E3" s="64" t="s">
        <v>13</v>
      </c>
      <c r="F3" s="63" t="s">
        <v>34</v>
      </c>
      <c r="G3" s="65" t="s">
        <v>64</v>
      </c>
      <c r="H3" s="66" t="s">
        <v>64</v>
      </c>
    </row>
    <row r="4" spans="1:8" x14ac:dyDescent="0.25">
      <c r="A4" s="62" t="s">
        <v>15</v>
      </c>
      <c r="B4" s="61" t="s">
        <v>34</v>
      </c>
      <c r="C4" s="62" t="s">
        <v>59</v>
      </c>
      <c r="D4" s="67" t="s">
        <v>54</v>
      </c>
      <c r="E4" s="59" t="s">
        <v>62</v>
      </c>
      <c r="F4" s="63" t="s">
        <v>79</v>
      </c>
      <c r="G4" s="63" t="s">
        <v>61</v>
      </c>
      <c r="H4" s="62" t="s">
        <v>61</v>
      </c>
    </row>
    <row r="5" spans="1:8" x14ac:dyDescent="0.25">
      <c r="B5" s="61" t="s">
        <v>79</v>
      </c>
      <c r="C5" s="62" t="s">
        <v>53</v>
      </c>
      <c r="D5" s="64" t="s">
        <v>14</v>
      </c>
      <c r="E5" s="59" t="s">
        <v>67</v>
      </c>
      <c r="F5" s="63" t="s">
        <v>30</v>
      </c>
      <c r="G5" s="63" t="s">
        <v>13</v>
      </c>
      <c r="H5" s="62" t="s">
        <v>13</v>
      </c>
    </row>
    <row r="6" spans="1:8" x14ac:dyDescent="0.25">
      <c r="B6" s="61" t="s">
        <v>21</v>
      </c>
      <c r="D6" s="64" t="s">
        <v>17</v>
      </c>
      <c r="E6" s="67" t="s">
        <v>65</v>
      </c>
      <c r="F6" s="63" t="s">
        <v>12</v>
      </c>
      <c r="G6" s="68" t="s">
        <v>34</v>
      </c>
      <c r="H6" s="61" t="s">
        <v>78</v>
      </c>
    </row>
    <row r="7" spans="1:8" x14ac:dyDescent="0.25">
      <c r="B7" s="61" t="s">
        <v>22</v>
      </c>
      <c r="D7" s="64" t="s">
        <v>16</v>
      </c>
      <c r="E7" s="64" t="s">
        <v>14</v>
      </c>
      <c r="G7" s="68" t="s">
        <v>79</v>
      </c>
      <c r="H7" s="61" t="s">
        <v>34</v>
      </c>
    </row>
    <row r="8" spans="1:8" x14ac:dyDescent="0.25">
      <c r="B8" s="61" t="s">
        <v>55</v>
      </c>
      <c r="D8" s="67" t="s">
        <v>32</v>
      </c>
      <c r="E8" s="64" t="s">
        <v>17</v>
      </c>
      <c r="G8" s="63" t="s">
        <v>21</v>
      </c>
      <c r="H8" s="61" t="s">
        <v>79</v>
      </c>
    </row>
    <row r="9" spans="1:8" x14ac:dyDescent="0.25">
      <c r="B9" s="58" t="s">
        <v>77</v>
      </c>
      <c r="D9" s="67" t="s">
        <v>33</v>
      </c>
      <c r="E9" s="64" t="s">
        <v>16</v>
      </c>
      <c r="G9" s="63" t="s">
        <v>22</v>
      </c>
      <c r="H9" s="62" t="s">
        <v>21</v>
      </c>
    </row>
    <row r="10" spans="1:8" x14ac:dyDescent="0.25">
      <c r="B10" s="61" t="s">
        <v>60</v>
      </c>
      <c r="D10" s="67" t="s">
        <v>19</v>
      </c>
      <c r="E10" s="67" t="s">
        <v>32</v>
      </c>
      <c r="G10" s="63" t="s">
        <v>55</v>
      </c>
      <c r="H10" s="58" t="s">
        <v>62</v>
      </c>
    </row>
    <row r="11" spans="1:8" x14ac:dyDescent="0.25">
      <c r="B11" s="61" t="s">
        <v>20</v>
      </c>
      <c r="D11" s="67" t="s">
        <v>56</v>
      </c>
      <c r="E11" s="67" t="s">
        <v>33</v>
      </c>
      <c r="G11" s="63" t="s">
        <v>14</v>
      </c>
      <c r="H11" s="62" t="s">
        <v>22</v>
      </c>
    </row>
    <row r="12" spans="1:8" x14ac:dyDescent="0.25">
      <c r="B12" s="61" t="s">
        <v>18</v>
      </c>
      <c r="E12" s="67" t="s">
        <v>63</v>
      </c>
      <c r="G12" s="63" t="s">
        <v>17</v>
      </c>
      <c r="H12" s="58" t="s">
        <v>67</v>
      </c>
    </row>
    <row r="13" spans="1:8" x14ac:dyDescent="0.25">
      <c r="B13" s="61" t="s">
        <v>30</v>
      </c>
      <c r="E13" s="67" t="s">
        <v>19</v>
      </c>
      <c r="G13" s="68" t="s">
        <v>60</v>
      </c>
      <c r="H13" s="58" t="s">
        <v>54</v>
      </c>
    </row>
    <row r="14" spans="1:8" x14ac:dyDescent="0.25">
      <c r="B14" s="61" t="s">
        <v>29</v>
      </c>
      <c r="E14" s="59" t="s">
        <v>69</v>
      </c>
      <c r="G14" s="68" t="s">
        <v>20</v>
      </c>
      <c r="H14" s="58" t="s">
        <v>65</v>
      </c>
    </row>
    <row r="15" spans="1:8" x14ac:dyDescent="0.25">
      <c r="B15" s="61" t="s">
        <v>23</v>
      </c>
      <c r="E15" s="59" t="s">
        <v>68</v>
      </c>
      <c r="G15" s="68" t="s">
        <v>18</v>
      </c>
      <c r="H15" s="62" t="s">
        <v>55</v>
      </c>
    </row>
    <row r="16" spans="1:8" x14ac:dyDescent="0.25">
      <c r="B16" s="61" t="s">
        <v>24</v>
      </c>
      <c r="E16" s="67" t="s">
        <v>66</v>
      </c>
      <c r="G16" s="68" t="s">
        <v>71</v>
      </c>
      <c r="H16" s="62" t="s">
        <v>14</v>
      </c>
    </row>
    <row r="17" spans="2:8" x14ac:dyDescent="0.25">
      <c r="B17" s="61" t="s">
        <v>57</v>
      </c>
      <c r="G17" s="68" t="s">
        <v>32</v>
      </c>
      <c r="H17" s="58" t="s">
        <v>77</v>
      </c>
    </row>
    <row r="18" spans="2:8" x14ac:dyDescent="0.25">
      <c r="E18" s="64"/>
      <c r="G18" s="68" t="s">
        <v>30</v>
      </c>
      <c r="H18" s="62" t="s">
        <v>17</v>
      </c>
    </row>
    <row r="19" spans="2:8" x14ac:dyDescent="0.25">
      <c r="E19" s="64"/>
      <c r="G19" s="68" t="s">
        <v>33</v>
      </c>
      <c r="H19" s="61" t="s">
        <v>60</v>
      </c>
    </row>
    <row r="20" spans="2:8" x14ac:dyDescent="0.25">
      <c r="E20" s="64"/>
      <c r="G20" s="68" t="s">
        <v>12</v>
      </c>
      <c r="H20" s="61" t="s">
        <v>20</v>
      </c>
    </row>
    <row r="21" spans="2:8" x14ac:dyDescent="0.25">
      <c r="E21" s="64"/>
      <c r="G21" s="68" t="s">
        <v>15</v>
      </c>
      <c r="H21" s="61" t="s">
        <v>18</v>
      </c>
    </row>
    <row r="22" spans="2:8" x14ac:dyDescent="0.25">
      <c r="E22" s="64"/>
      <c r="G22" s="68" t="s">
        <v>23</v>
      </c>
      <c r="H22" s="61" t="s">
        <v>71</v>
      </c>
    </row>
    <row r="23" spans="2:8" x14ac:dyDescent="0.25">
      <c r="E23" s="64"/>
      <c r="G23" s="68" t="s">
        <v>19</v>
      </c>
      <c r="H23" s="61" t="s">
        <v>32</v>
      </c>
    </row>
    <row r="24" spans="2:8" x14ac:dyDescent="0.25">
      <c r="E24" s="64"/>
      <c r="G24" s="68" t="s">
        <v>24</v>
      </c>
      <c r="H24" s="61" t="s">
        <v>30</v>
      </c>
    </row>
    <row r="25" spans="2:8" x14ac:dyDescent="0.25">
      <c r="E25" s="64"/>
      <c r="G25" s="60" t="s">
        <v>72</v>
      </c>
      <c r="H25" s="61" t="s">
        <v>15</v>
      </c>
    </row>
    <row r="26" spans="2:8" x14ac:dyDescent="0.25">
      <c r="G26" s="68" t="s">
        <v>57</v>
      </c>
      <c r="H26" s="58" t="s">
        <v>63</v>
      </c>
    </row>
    <row r="27" spans="2:8" x14ac:dyDescent="0.25">
      <c r="H27" s="61" t="s">
        <v>23</v>
      </c>
    </row>
    <row r="28" spans="2:8" x14ac:dyDescent="0.25">
      <c r="H28" s="61" t="s">
        <v>19</v>
      </c>
    </row>
    <row r="29" spans="2:8" x14ac:dyDescent="0.25">
      <c r="H29" s="61" t="s">
        <v>24</v>
      </c>
    </row>
    <row r="30" spans="2:8" x14ac:dyDescent="0.25">
      <c r="H30" s="58" t="s">
        <v>72</v>
      </c>
    </row>
    <row r="31" spans="2:8" x14ac:dyDescent="0.25">
      <c r="H31" s="58" t="s">
        <v>69</v>
      </c>
    </row>
    <row r="32" spans="2:8" x14ac:dyDescent="0.25">
      <c r="H32" s="58" t="s">
        <v>68</v>
      </c>
    </row>
    <row r="33" spans="8:8" x14ac:dyDescent="0.25">
      <c r="H33" s="58" t="s">
        <v>56</v>
      </c>
    </row>
    <row r="34" spans="8:8" x14ac:dyDescent="0.25">
      <c r="H34" s="58" t="s">
        <v>66</v>
      </c>
    </row>
    <row r="35" spans="8:8" x14ac:dyDescent="0.25">
      <c r="H35" s="61" t="s">
        <v>57</v>
      </c>
    </row>
  </sheetData>
  <sheetProtection selectLockedCells="1"/>
  <sortState xmlns:xlrd2="http://schemas.microsoft.com/office/spreadsheetml/2017/richdata2" ref="G2:G27">
    <sortCondition ref="G2:G27"/>
  </sortState>
  <phoneticPr fontId="1" type="noConversion"/>
  <dataValidations count="3">
    <dataValidation type="list" allowBlank="1" showInputMessage="1" showErrorMessage="1" sqref="C1:C5" xr:uid="{3FD1D90F-AA7D-4289-BA80-3BA334445666}">
      <formula1>$C$1:$C$5</formula1>
    </dataValidation>
    <dataValidation type="list" allowBlank="1" showInputMessage="1" showErrorMessage="1" sqref="B1 E18:E22 D5:D7 B3:B8 G24 B15:B16 D3:E3 E7:E9 B11:B12 G17 H23 G19 H29 H19:H21 G13:G15" xr:uid="{C5A06FED-6344-42F6-90A6-110D3E8C7C3C}">
      <formula1>valgfag_C_mue</formula1>
    </dataValidation>
    <dataValidation type="list" allowBlank="1" showInputMessage="1" showErrorMessage="1" sqref="A1:A3" xr:uid="{AEF996E4-DF7E-4796-A965-6E39B57EBA9A}">
      <formula1>naturv.fag_B_mue</formula1>
    </dataValidation>
  </dataValidations>
  <pageMargins left="0.25" right="0.25" top="0.75" bottom="0.75" header="0.3" footer="0.3"/>
  <pageSetup paperSize="9" scale="99" orientation="landscape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6</vt:i4>
      </vt:variant>
    </vt:vector>
  </HeadingPairs>
  <TitlesOfParts>
    <vt:vector size="11" baseType="lpstr">
      <vt:lpstr>studieretning (mue)</vt:lpstr>
      <vt:lpstr>antal lektioner (mue)</vt:lpstr>
      <vt:lpstr>fordybelsestid (mue)</vt:lpstr>
      <vt:lpstr>større skriftlige opgaver (mue)</vt:lpstr>
      <vt:lpstr>valgfag (mue)</vt:lpstr>
      <vt:lpstr>_2.fr.sprog</vt:lpstr>
      <vt:lpstr>naturv.fag_B</vt:lpstr>
      <vt:lpstr>valgfag</vt:lpstr>
      <vt:lpstr>valgfag_A</vt:lpstr>
      <vt:lpstr>valgfag_A_eller_B</vt:lpstr>
      <vt:lpstr>valgfag_C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Blands</dc:creator>
  <cp:lastModifiedBy>Lasse Frendrup</cp:lastModifiedBy>
  <cp:lastPrinted>2017-06-07T08:20:11Z</cp:lastPrinted>
  <dcterms:created xsi:type="dcterms:W3CDTF">2009-05-12T11:16:16Z</dcterms:created>
  <dcterms:modified xsi:type="dcterms:W3CDTF">2025-09-18T13:52:43Z</dcterms:modified>
</cp:coreProperties>
</file>