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629D682D-97AC-4223-8D65-DCF449A5B193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ttt)" sheetId="7" r:id="rId1"/>
    <sheet name="antal lektioner (ttt)" sheetId="1" state="hidden" r:id="rId2"/>
    <sheet name="fordybelsestid (ttt)" sheetId="4" state="hidden" r:id="rId3"/>
    <sheet name="større skriftlige opgaver (ttt)" sheetId="5" state="hidden" r:id="rId4"/>
    <sheet name="valgfag (ttt)" sheetId="2" state="hidden" r:id="rId5"/>
  </sheets>
  <definedNames>
    <definedName name="_2.fr.sprog">'valgfag (ttt)'!$C$2:$C$5</definedName>
    <definedName name="kunstn._fag">'valgfag (ttt)'!#REF!</definedName>
    <definedName name="nat.vid.fag_B">valgfag A eller B</definedName>
    <definedName name="naturv.fag_B">'valgfag (ttt)'!$A$2:$A$4</definedName>
    <definedName name="naturv.fag_C">'valgfag (ttt)'!#REF!</definedName>
    <definedName name="valgfag">'studieretning (ttt)'!$I$8</definedName>
    <definedName name="valgfag_A">'valgfag (ttt)'!$D$3:$D$3</definedName>
    <definedName name="valgfag_A_eller_B">'studieretning (ttt)'!$I$8</definedName>
    <definedName name="valgfag_B_1">'valgfag (ttt)'!#REF!</definedName>
    <definedName name="valgfag_B_2">'valgfag (ttt)'!#REF!</definedName>
    <definedName name="valgfag_C">'valgfag (ttt)'!$B$2:$B$16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K15" i="4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F11" i="1"/>
  <c r="I15" i="1" l="1"/>
  <c r="L11" i="1" l="1"/>
  <c r="J9" i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<sst xmlns="http://schemas.openxmlformats.org/spreadsheetml/2006/main" count="183" uniqueCount="92">
  <si>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</si>
  <si>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</si>
  <si>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</si>
  <si>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</si>
  <si>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</si>
  <si>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</si>
  <si>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</si>
  <si>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</si>
  <si>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</si>
  <si>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</si>
  <si>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</si>
  <si>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</si>
  <si>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</si>
  <si>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</si>
  <si>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</si>
  <si>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</si>
  <si>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</si>
  <si>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</si>
  <si>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</si>
  <si>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</si>
  <si>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</si>
  <si>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</si>
  <si>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</si>
  <si>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</si>
  <si>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</si>
  <si>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</si>
  <si>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</si>
  <si>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</si>
  <si>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</si>
  <si>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</si>
  <si>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</si>
  <si>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</si>
  <si>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</si>
  <si>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</si>
  <si>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</si>
  <si>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</si>
  <si>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</si>
  <si>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</si>
  <si>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</si>
  <si>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</si>
  <si>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</si>
  <si>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</si>
  <si>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</si>
  <si>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</si>
  <si>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</si>
  <si>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</si>
  <si>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</si>
  <si>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</si>
  <si>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</si>
  <si>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</si>
  <si>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</si>
  <si>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</si>
  <si>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</si>
  <si>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</si>
  <si>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</si>
  <si>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</si>
  <si>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</si>
  <si>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</si>
  <si>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</si>
  <si>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</si>
  <si>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</si>
  <si>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</si>
  <si>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</si>
  <si>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</si>
  <si>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</si>
  <si>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</si>
  <si>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Matematik A</t>
  </si>
  <si>
    <t>Engelsk B</t>
  </si>
  <si>
    <t>Samfundsfag A</t>
  </si>
  <si>
    <t>Fysik C</t>
  </si>
  <si>
    <t>Naturvidenskab B</t>
  </si>
  <si>
    <t>Kunstnerisk fag</t>
  </si>
  <si>
    <t>Kemi B</t>
  </si>
  <si>
    <t>Valgfag A, B eller C</t>
  </si>
  <si>
    <t>Engelsk A</t>
  </si>
  <si>
    <t>Biologi C</t>
  </si>
  <si>
    <t>Græsk C</t>
  </si>
  <si>
    <t>Design og arkitektur B</t>
  </si>
  <si>
    <t>Informatik B</t>
  </si>
  <si>
    <t>Dramatik C</t>
  </si>
  <si>
    <t>Du har mulighed for at vælge fag i de mørke rubrikker</t>
  </si>
  <si>
    <t>1. Start med at vælge fag i 1.g.</t>
  </si>
  <si>
    <t>2. Vælg så Naturvidenskabeligt fag på B-niveau i 3.g.</t>
  </si>
  <si>
    <t>3. Derefter skal du i 3.g vælge fag i Valgfag A, B eller C (medmindre den allerede er udfyldt).</t>
  </si>
  <si>
    <t xml:space="preserve">    Vælger du et fag med B+C, skal du lade rubrikken ved siden af stå med teksten Valgfag C.</t>
  </si>
  <si>
    <t>2024-2027</t>
  </si>
  <si>
    <t xml:space="preserve">         Samfundsfag A - Matematik A (fi)</t>
  </si>
  <si>
    <t>Filosofi C *</t>
  </si>
  <si>
    <t>Filosofi B</t>
  </si>
  <si>
    <t>* Filosofi C i stedet for Religion C i 2.g gældende for 2024q</t>
  </si>
  <si>
    <t>Oldtidskundskab C</t>
  </si>
  <si>
    <t>Dramatik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</si>
</sst>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7" fillId="0" borderId="5" xfId="0" applyFont="1" applyBorder="1"/>
    <xf numFmtId="0" fontId="7" fillId="0" borderId="0" xfId="0" applyFont="1"/>
    <xf numFmtId="0" fontId="6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6" fillId="3" borderId="0" xfId="0" applyFont="1" applyFill="1"/>
    <xf numFmtId="0" fontId="7" fillId="3" borderId="0" xfId="0" applyFont="1" applyFill="1"/>
    <xf numFmtId="0" fontId="7" fillId="3" borderId="5" xfId="0" applyFont="1" applyFill="1" applyBorder="1"/>
    <xf numFmtId="0" fontId="9" fillId="0" borderId="0" xfId="0" applyFont="1"/>
    <xf numFmtId="0" fontId="10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15" fillId="0" borderId="0" xfId="0" applyFont="1"/>
    <xf numFmtId="0" fontId="9" fillId="0" borderId="0" xfId="1" applyFont="1"/>
    <xf numFmtId="0" fontId="15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16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7" fillId="0" borderId="0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AF008"/>
      <color rgb="FFC23137"/>
      <color rgb="FF2F2C2D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161925</xdr:colOff>
      <xdr:row>0</xdr:row>
      <xdr:rowOff>161624</xdr:rowOff>
    </xdr:from>
    <xdr:to>
      <xdr:col>10</xdr:col>
      <xdr:colOff>1038225</xdr:colOff>
      <xdr:row>4</xdr:row>
      <xdr:rowOff>144398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16162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3"/>
  <sheetViews>
    <sheetView showGridLines="0" showRowColHeaders="0" tabSelected="1" zoomScaleNormal="100" workbookViewId="0">
      <selection activeCell="E33" sqref="E33"/>
    </sheetView>
  </sheetViews>
  <sheetFormatPr defaultRowHeight="12.75" x14ac:dyDescent="0.2"/>
  <cols>
    <col min="1" max="1" width="4.7109375" style="27" customWidth="1"/>
    <col min="2" max="4" width="10.7109375" style="27" customWidth="1"/>
    <col min="5" max="11" width="15.7109375" style="27" customWidth="1"/>
    <col min="12" max="16384" width="9.140625" style="27"/>
  </cols>
  <sheetData>
    <row r="2" spans="1:11" ht="15" customHeight="1" x14ac:dyDescent="0.2"/>
    <row r="3" spans="1:11" ht="15" customHeight="1" x14ac:dyDescent="0.2"/>
    <row r="4" spans="1:11" ht="15" customHeight="1" x14ac:dyDescent="0.2"/>
    <row r="5" spans="1:11" ht="15" customHeight="1" x14ac:dyDescent="0.2"/>
    <row r="6" spans="1:11" ht="15" customHeight="1" x14ac:dyDescent="0.2"/>
    <row r="7" spans="1:11" ht="30" customHeight="1" x14ac:dyDescent="0.25">
      <c r="A7" s="28"/>
      <c r="B7" s="29"/>
      <c r="C7" s="45" t="s">
        <v>86</v>
      </c>
      <c r="D7" s="46"/>
      <c r="E7" s="46"/>
      <c r="F7" s="46"/>
      <c r="G7" s="46"/>
      <c r="H7" s="46"/>
      <c r="I7" s="46"/>
      <c r="J7" s="45" t="s">
        <v>85</v>
      </c>
      <c r="K7" s="47"/>
    </row>
    <row r="8" spans="1:11" ht="24.95" customHeight="1" x14ac:dyDescent="0.2">
      <c r="A8" s="30" t="s">
        <v>36</v>
      </c>
      <c r="B8" s="31" t="s">
        <v>37</v>
      </c>
      <c r="C8" s="31" t="s">
        <v>38</v>
      </c>
      <c r="D8" s="31" t="s">
        <v>40</v>
      </c>
      <c r="E8" s="32" t="s">
        <v>68</v>
      </c>
      <c r="F8" s="32" t="s">
        <v>66</v>
      </c>
      <c r="G8" s="33" t="s">
        <v>70</v>
      </c>
      <c r="H8" s="33" t="str">
        <f>IF(J9="Fransk beg. A",J9,IF(J9="Tysk beg. A",J9,IF(J9="Spansk beg. A",J9,"Valgfag A, B eller C")))</f>
        <v>Valgfag A, B eller C</v>
      </c>
      <c r="I8" s="33" t="s">
        <v>43</v>
      </c>
      <c r="K8" s="34"/>
    </row>
    <row r="9" spans="1:11" ht="24.95" customHeight="1" x14ac:dyDescent="0.2">
      <c r="A9" s="30" t="s">
        <v>35</v>
      </c>
      <c r="B9" s="35" t="s">
        <v>37</v>
      </c>
      <c r="C9" s="35" t="s">
        <v>38</v>
      </c>
      <c r="D9" s="35" t="s">
        <v>40</v>
      </c>
      <c r="E9" s="32" t="s">
        <v>68</v>
      </c>
      <c r="F9" s="32" t="s">
        <v>66</v>
      </c>
      <c r="G9" s="36" t="s">
        <v>20</v>
      </c>
      <c r="H9" s="35" t="s">
        <v>67</v>
      </c>
      <c r="I9" s="37" t="s">
        <v>87</v>
      </c>
      <c r="J9" s="37" t="str">
        <f>J10</f>
        <v>2.fremmedsprog</v>
      </c>
      <c r="K9" s="37" t="s">
        <v>90</v>
      </c>
    </row>
    <row r="10" spans="1:11" ht="24.95" customHeight="1" x14ac:dyDescent="0.2">
      <c r="A10" s="30" t="s">
        <v>34</v>
      </c>
      <c r="B10" s="35" t="s">
        <v>37</v>
      </c>
      <c r="C10" s="35" t="s">
        <v>38</v>
      </c>
      <c r="D10" s="35" t="s">
        <v>40</v>
      </c>
      <c r="E10" s="32" t="s">
        <v>68</v>
      </c>
      <c r="F10" s="32" t="s">
        <v>66</v>
      </c>
      <c r="G10" s="36" t="s">
        <v>69</v>
      </c>
      <c r="H10" s="35" t="s">
        <v>67</v>
      </c>
      <c r="I10" s="35" t="s">
        <v>55</v>
      </c>
      <c r="J10" s="38" t="s">
        <v>53</v>
      </c>
      <c r="K10" s="38" t="s">
        <v>71</v>
      </c>
    </row>
    <row r="11" spans="1:11" ht="15" customHeight="1" x14ac:dyDescent="0.2"/>
    <row r="12" spans="1:11" ht="15" customHeight="1" x14ac:dyDescent="0.2">
      <c r="A12" s="42"/>
      <c r="B12" s="43" t="s">
        <v>80</v>
      </c>
      <c r="F12" s="40"/>
    </row>
    <row r="13" spans="1:11" ht="15" customHeight="1" x14ac:dyDescent="0.2">
      <c r="A13" s="42"/>
      <c r="B13" s="44" t="s">
        <v>81</v>
      </c>
      <c r="F13" s="40"/>
    </row>
    <row r="14" spans="1:11" ht="15" customHeight="1" x14ac:dyDescent="0.2">
      <c r="A14" s="42"/>
      <c r="B14" s="44" t="s">
        <v>82</v>
      </c>
      <c r="F14" s="40"/>
    </row>
    <row r="15" spans="1:11" ht="15" customHeight="1" x14ac:dyDescent="0.2">
      <c r="A15" s="42"/>
      <c r="B15" s="44" t="s">
        <v>83</v>
      </c>
      <c r="F15" s="40"/>
    </row>
    <row r="16" spans="1:11" ht="15" customHeight="1" x14ac:dyDescent="0.2">
      <c r="A16" s="42"/>
      <c r="B16" s="44" t="s">
        <v>84</v>
      </c>
      <c r="F16" s="40"/>
    </row>
    <row r="17" spans="2:6" ht="15" customHeight="1" x14ac:dyDescent="0.2">
      <c r="B17" s="39"/>
      <c r="F17" s="40"/>
    </row>
    <row r="18" spans="2:6" ht="15" customHeight="1" x14ac:dyDescent="0.2">
      <c r="B18" s="39" t="s">
        <v>89</v>
      </c>
    </row>
    <row r="19" spans="2:6" ht="15" customHeight="1" x14ac:dyDescent="0.2"/>
    <row r="20" spans="2:6" ht="15" customHeight="1" x14ac:dyDescent="0.2">
      <c r="B20" s="41"/>
    </row>
    <row r="21" spans="2:6" ht="15" customHeight="1" x14ac:dyDescent="0.2"/>
    <row r="22" spans="2:6" ht="15" customHeight="1" x14ac:dyDescent="0.2"/>
    <row r="23" spans="2:6" ht="15" customHeight="1" x14ac:dyDescent="0.2"/>
    <row r="24" spans="2:6" ht="15" customHeight="1" x14ac:dyDescent="0.2"/>
    <row r="25" spans="2:6" ht="15" customHeight="1" x14ac:dyDescent="0.2"/>
    <row r="26" spans="2:6" ht="15" customHeight="1" x14ac:dyDescent="0.2"/>
    <row r="27" spans="2:6" ht="15" customHeight="1" x14ac:dyDescent="0.2"/>
    <row r="28" spans="2:6" ht="15" customHeight="1" x14ac:dyDescent="0.2"/>
    <row r="29" spans="2:6" ht="15" customHeight="1" x14ac:dyDescent="0.2"/>
    <row r="30" spans="2:6" ht="15" customHeight="1" x14ac:dyDescent="0.2"/>
    <row r="31" spans="2:6" ht="15" customHeight="1" x14ac:dyDescent="0.2"/>
    <row r="32" spans="2:6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</sheetData>
  <sheetProtection selectLockedCells="1"/>
  <dataConsolidate/>
  <mergeCells count="2">
    <mergeCell ref="C7:I7"/>
    <mergeCell ref="J7:K7"/>
  </mergeCells>
  <phoneticPr fontId="1" type="noConversion"/>
  <dataValidations count="3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G8" xr:uid="{00000000-0002-0000-0000-000001000000}">
      <formula1>naturv.fag_B</formula1>
    </dataValidation>
    <dataValidation type="list" allowBlank="1" showInputMessage="1" showErrorMessage="1" sqref="I8" xr:uid="{00000000-0002-0000-0000-000002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5" orientation="landscape" r:id="rId1"/>
  <headerFooter alignWithMargins="0"/>
  <ignoredErrors>
    <ignoredError sqref="H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'valgfag (ttt)'!$F$2:$F$6</xm:f>
          </x14:formula1>
          <xm:sqref>K10</xm:sqref>
        </x14:dataValidation>
        <x14:dataValidation type="list" allowBlank="1" showInputMessage="1" showErrorMessage="1" xr:uid="{00000000-0002-0000-0000-000004000000}">
          <x14:formula1>
            <xm:f>'valgfag (ttt)'!$H$2:$H$32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I11" sqref="I11"/>
    </sheetView>
  </sheetViews>
  <sheetFormatPr defaultRowHeight="12.75" x14ac:dyDescent="0.2"/>
  <cols>
    <col min="1" max="1" width="20.7109375" style="9" customWidth="1"/>
    <col min="2" max="2" width="3" style="9" customWidth="1"/>
    <col min="3" max="6" width="14.7109375" style="9" customWidth="1"/>
    <col min="7" max="7" width="16.140625" style="9" bestFit="1" customWidth="1"/>
    <col min="8" max="8" width="15" style="9" bestFit="1" customWidth="1"/>
    <col min="9" max="10" width="16" style="9" bestFit="1" customWidth="1"/>
    <col min="11" max="11" width="14.7109375" style="9" customWidth="1"/>
    <col min="12" max="12" width="16.140625" style="9" bestFit="1" customWidth="1"/>
    <col min="13" max="16" width="4.7109375" style="9" customWidth="1"/>
    <col min="17" max="16384" width="9.140625" style="9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9"/>
      <c r="D3" s="20"/>
      <c r="H3" s="20"/>
    </row>
    <row r="4" spans="2:16" ht="12.75" customHeight="1" x14ac:dyDescent="0.2">
      <c r="D4" s="20"/>
      <c r="H4" s="20"/>
    </row>
    <row r="5" spans="2:16" ht="12.75" customHeight="1" x14ac:dyDescent="0.2">
      <c r="D5" s="20"/>
      <c r="H5" s="20"/>
    </row>
    <row r="6" spans="2:16" ht="12.75" customHeight="1" x14ac:dyDescent="0.2">
      <c r="D6" s="20"/>
      <c r="H6" s="20"/>
    </row>
    <row r="7" spans="2:16" ht="28.5" customHeight="1" x14ac:dyDescent="0.25">
      <c r="B7" s="10"/>
      <c r="C7" s="21">
        <f>'studieretning (ttt)'!B7</f>
        <v>0</v>
      </c>
      <c r="D7" s="50" t="str">
        <f>'studieretning (ttt)'!C7</f>
        <v xml:space="preserve">         Samfundsfag A - Matematik A (fi)</v>
      </c>
      <c r="E7" s="50"/>
      <c r="F7" s="50"/>
      <c r="G7" s="50"/>
      <c r="H7" s="51"/>
      <c r="I7" s="51"/>
      <c r="J7" s="51"/>
      <c r="K7" s="48" t="str">
        <f>'studieretning (ttt)'!J7</f>
        <v>2024-2027</v>
      </c>
      <c r="L7" s="48"/>
    </row>
    <row r="8" spans="2:16" ht="15" x14ac:dyDescent="0.2">
      <c r="B8" s="20" t="s">
        <v>30</v>
      </c>
      <c r="F8" s="22"/>
      <c r="G8" s="22"/>
      <c r="H8" s="11"/>
    </row>
    <row r="9" spans="2:16" x14ac:dyDescent="0.2">
      <c r="B9" s="49" t="s">
        <v>0</v>
      </c>
      <c r="C9" s="12" t="str">
        <f>'studieretning (ttt)'!B8</f>
        <v>Dansk A</v>
      </c>
      <c r="D9" s="12" t="str">
        <f>'studieretning (ttt)'!C8</f>
        <v>Historie A</v>
      </c>
      <c r="E9" s="12" t="str">
        <f>'studieretning (ttt)'!D8</f>
        <v>Idræt C</v>
      </c>
      <c r="F9" s="12" t="str">
        <f>'studieretning (ttt)'!E8</f>
        <v>Samfundsfag A</v>
      </c>
      <c r="G9" s="12" t="str">
        <f>'studieretning (ttt)'!F8</f>
        <v>Matematik A</v>
      </c>
      <c r="H9" s="12" t="str">
        <f>'studieretning (ttt)'!G8</f>
        <v>Naturvidenskab B</v>
      </c>
      <c r="I9" s="12" t="str">
        <f>'studieretning (ttt)'!H8</f>
        <v>Valgfag A, B eller C</v>
      </c>
      <c r="J9" s="12" t="str">
        <f>'studieretning (ttt)'!I8</f>
        <v>Valgfag C</v>
      </c>
      <c r="K9" s="13"/>
      <c r="L9" s="12"/>
      <c r="M9" s="12" t="s">
        <v>27</v>
      </c>
      <c r="N9" s="12" t="s">
        <v>6</v>
      </c>
      <c r="O9" s="12"/>
      <c r="P9" s="12"/>
    </row>
    <row r="10" spans="2:16" x14ac:dyDescent="0.2">
      <c r="B10" s="49"/>
      <c r="C10" s="14">
        <v>80</v>
      </c>
      <c r="D10" s="14">
        <v>65</v>
      </c>
      <c r="E10" s="14">
        <v>50</v>
      </c>
      <c r="F10" s="14">
        <v>115</v>
      </c>
      <c r="G10" s="14">
        <v>115</v>
      </c>
      <c r="H10" s="15">
        <v>125</v>
      </c>
      <c r="I10" s="14">
        <v>125</v>
      </c>
      <c r="J10" s="14">
        <v>75</v>
      </c>
      <c r="K10" s="16"/>
      <c r="L10" s="14"/>
      <c r="M10" s="14">
        <v>40</v>
      </c>
      <c r="N10" s="14">
        <v>20</v>
      </c>
      <c r="O10" s="14"/>
      <c r="P10" s="14">
        <f>SUM(C10:O10)</f>
        <v>810</v>
      </c>
    </row>
    <row r="11" spans="2:16" x14ac:dyDescent="0.2">
      <c r="B11" s="49" t="s">
        <v>1</v>
      </c>
      <c r="C11" s="12" t="str">
        <f>'studieretning (ttt)'!B9</f>
        <v>Dansk A</v>
      </c>
      <c r="D11" s="12" t="str">
        <f>'studieretning (ttt)'!C9</f>
        <v>Historie A</v>
      </c>
      <c r="E11" s="12" t="str">
        <f>'studieretning (ttt)'!D9</f>
        <v>Idræt C</v>
      </c>
      <c r="F11" s="12" t="str">
        <f>'studieretning (ttt)'!E9</f>
        <v>Samfundsfag A</v>
      </c>
      <c r="G11" s="12" t="str">
        <f>'studieretning (ttt)'!F9</f>
        <v>Matematik A</v>
      </c>
      <c r="H11" s="23" t="str">
        <f>'studieretning (ttt)'!G9</f>
        <v>Kemi C</v>
      </c>
      <c r="I11" s="12" t="str">
        <f>'studieretning (ttt)'!H9</f>
        <v>Engelsk B</v>
      </c>
      <c r="J11" s="12" t="str">
        <f>'studieretning (ttt)'!I9</f>
        <v>Filosofi C *</v>
      </c>
      <c r="K11" s="12" t="str">
        <f>'studieretning (ttt)'!J9</f>
        <v>2.fremmedsprog</v>
      </c>
      <c r="L11" s="12" t="str">
        <f>'studieretning (ttt)'!K9</f>
        <v>Oldtidskundskab C</v>
      </c>
      <c r="M11" s="12" t="s">
        <v>27</v>
      </c>
      <c r="N11" s="12" t="s">
        <v>7</v>
      </c>
      <c r="O11" s="12"/>
      <c r="P11" s="12"/>
    </row>
    <row r="12" spans="2:16" x14ac:dyDescent="0.2">
      <c r="B12" s="49"/>
      <c r="C12" s="14">
        <v>90</v>
      </c>
      <c r="D12" s="14">
        <v>75</v>
      </c>
      <c r="E12" s="14">
        <v>50</v>
      </c>
      <c r="F12" s="14">
        <v>120</v>
      </c>
      <c r="G12" s="14">
        <v>135</v>
      </c>
      <c r="H12" s="14">
        <v>75</v>
      </c>
      <c r="I12" s="14">
        <v>105</v>
      </c>
      <c r="J12" s="17">
        <v>75</v>
      </c>
      <c r="K12" s="14">
        <v>100</v>
      </c>
      <c r="L12" s="14">
        <v>75</v>
      </c>
      <c r="M12" s="14">
        <v>50</v>
      </c>
      <c r="N12" s="14">
        <v>0</v>
      </c>
      <c r="O12" s="14"/>
      <c r="P12" s="14">
        <f>SUM(C12:O12)</f>
        <v>950</v>
      </c>
    </row>
    <row r="13" spans="2:16" x14ac:dyDescent="0.2">
      <c r="B13" s="49" t="s">
        <v>2</v>
      </c>
      <c r="C13" s="12" t="str">
        <f>'studieretning (ttt)'!B10</f>
        <v>Dansk A</v>
      </c>
      <c r="D13" s="12" t="str">
        <f>'studieretning (ttt)'!C10</f>
        <v>Historie A</v>
      </c>
      <c r="E13" s="12" t="str">
        <f>'studieretning (ttt)'!D10</f>
        <v>Idræt C</v>
      </c>
      <c r="F13" s="12" t="str">
        <f>'studieretning (ttt)'!E10</f>
        <v>Samfundsfag A</v>
      </c>
      <c r="G13" s="12" t="str">
        <f>'studieretning (ttt)'!F10</f>
        <v>Matematik A</v>
      </c>
      <c r="H13" s="12" t="str">
        <f>'studieretning (ttt)'!G10</f>
        <v>Fysik C</v>
      </c>
      <c r="I13" s="12" t="str">
        <f>'studieretning (ttt)'!H10</f>
        <v>Engelsk B</v>
      </c>
      <c r="J13" s="12" t="str">
        <f>'studieretning (ttt)'!I10</f>
        <v>Informatik C</v>
      </c>
      <c r="K13" s="12" t="str">
        <f>'studieretning (ttt)'!J10</f>
        <v>2.fremmedsprog</v>
      </c>
      <c r="L13" s="12" t="str">
        <f>'studieretning (ttt)'!K10</f>
        <v>Kunstnerisk fag</v>
      </c>
      <c r="M13" s="12" t="s">
        <v>27</v>
      </c>
      <c r="N13" s="12" t="s">
        <v>4</v>
      </c>
      <c r="O13" s="12" t="s">
        <v>3</v>
      </c>
      <c r="P13" s="12"/>
    </row>
    <row r="14" spans="2:16" x14ac:dyDescent="0.2">
      <c r="B14" s="49"/>
      <c r="C14" s="14">
        <v>90</v>
      </c>
      <c r="D14" s="14">
        <v>50</v>
      </c>
      <c r="E14" s="14">
        <v>50</v>
      </c>
      <c r="F14" s="14">
        <v>90</v>
      </c>
      <c r="G14" s="14">
        <v>125</v>
      </c>
      <c r="H14" s="14">
        <v>75</v>
      </c>
      <c r="I14" s="14">
        <v>105</v>
      </c>
      <c r="J14" s="14">
        <v>75</v>
      </c>
      <c r="K14" s="14">
        <v>100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890</v>
      </c>
    </row>
    <row r="15" spans="2:16" x14ac:dyDescent="0.2">
      <c r="B15" s="17"/>
      <c r="C15" s="17">
        <f>C14+C12+C10</f>
        <v>260</v>
      </c>
      <c r="D15" s="17">
        <f>D14+D12+D10</f>
        <v>190</v>
      </c>
      <c r="E15" s="17">
        <f>E14+E12+E10</f>
        <v>150</v>
      </c>
      <c r="F15" s="17">
        <f>F14+F12+F10</f>
        <v>325</v>
      </c>
      <c r="G15" s="17">
        <f>G14+G12+G10</f>
        <v>375</v>
      </c>
      <c r="H15" s="17"/>
      <c r="I15" s="17">
        <f>I14+I12</f>
        <v>210</v>
      </c>
      <c r="J15" s="17"/>
      <c r="K15" s="17">
        <f>K14+K12</f>
        <v>200</v>
      </c>
      <c r="L15" s="17"/>
      <c r="M15" s="17"/>
      <c r="N15" s="17"/>
      <c r="O15" s="18" t="s">
        <v>9</v>
      </c>
      <c r="P15" s="18">
        <f>SUM(P9:P14)</f>
        <v>2650</v>
      </c>
    </row>
    <row r="17" spans="3:3" x14ac:dyDescent="0.2">
      <c r="C17" s="11"/>
    </row>
    <row r="18" spans="3:3" x14ac:dyDescent="0.2">
      <c r="C18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8"/>
  <sheetViews>
    <sheetView workbookViewId="0">
      <selection activeCell="I11" sqref="I11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5" x14ac:dyDescent="0.2">
      <c r="A3" s="9"/>
      <c r="B3" s="9"/>
      <c r="C3" s="19"/>
      <c r="D3" s="20"/>
      <c r="E3" s="9"/>
      <c r="F3" s="9"/>
      <c r="G3" s="9"/>
      <c r="H3" s="20"/>
      <c r="I3" s="9"/>
      <c r="J3" s="9"/>
      <c r="K3" s="9"/>
      <c r="L3" s="9"/>
      <c r="M3" s="9"/>
      <c r="N3" s="9"/>
      <c r="O3" s="9"/>
      <c r="P3" s="9"/>
      <c r="Q3" s="9"/>
    </row>
    <row r="4" spans="1:17" ht="15" x14ac:dyDescent="0.2">
      <c r="A4" s="9"/>
      <c r="B4" s="9"/>
      <c r="C4" s="9"/>
      <c r="D4" s="20"/>
      <c r="E4" s="9"/>
      <c r="F4" s="9"/>
      <c r="G4" s="9"/>
      <c r="H4" s="20"/>
      <c r="I4" s="9"/>
      <c r="J4" s="9"/>
      <c r="K4" s="9"/>
      <c r="L4" s="9"/>
      <c r="M4" s="9"/>
      <c r="N4" s="9"/>
      <c r="O4" s="9"/>
      <c r="P4" s="9"/>
      <c r="Q4" s="9"/>
    </row>
    <row r="5" spans="1:17" ht="15" x14ac:dyDescent="0.2">
      <c r="A5" s="9"/>
      <c r="B5" s="9"/>
      <c r="C5" s="9"/>
      <c r="D5" s="20"/>
      <c r="E5" s="9"/>
      <c r="F5" s="9"/>
      <c r="G5" s="9"/>
      <c r="H5" s="20"/>
      <c r="I5" s="9"/>
      <c r="J5" s="9"/>
      <c r="K5" s="9"/>
      <c r="L5" s="9"/>
      <c r="M5" s="9"/>
      <c r="N5" s="9"/>
      <c r="O5" s="9"/>
      <c r="P5" s="9"/>
      <c r="Q5" s="9"/>
    </row>
    <row r="6" spans="1:17" ht="15" x14ac:dyDescent="0.2">
      <c r="A6" s="9"/>
      <c r="B6" s="9"/>
      <c r="C6" s="9"/>
      <c r="D6" s="20"/>
      <c r="E6" s="9"/>
      <c r="F6" s="9"/>
      <c r="G6" s="9"/>
      <c r="H6" s="20"/>
      <c r="I6" s="9"/>
      <c r="J6" s="9"/>
      <c r="K6" s="9"/>
      <c r="L6" s="9"/>
      <c r="M6" s="9"/>
      <c r="N6" s="9"/>
      <c r="O6" s="9"/>
      <c r="P6" s="9"/>
      <c r="Q6" s="9"/>
    </row>
    <row r="7" spans="1:17" ht="28.5" customHeight="1" x14ac:dyDescent="0.25">
      <c r="A7" s="9"/>
      <c r="B7" s="10"/>
      <c r="C7" s="21">
        <f>'studieretning (ttt)'!B7</f>
        <v>0</v>
      </c>
      <c r="D7" s="50" t="str">
        <f>'studieretning (ttt)'!C7</f>
        <v xml:space="preserve">         Samfundsfag A - Matematik A (fi)</v>
      </c>
      <c r="E7" s="50"/>
      <c r="F7" s="50"/>
      <c r="G7" s="50"/>
      <c r="H7" s="51"/>
      <c r="I7" s="51"/>
      <c r="J7" s="51"/>
      <c r="K7" s="48" t="str">
        <f>'studieretning (ttt)'!J7</f>
        <v>2024-2027</v>
      </c>
      <c r="L7" s="48"/>
      <c r="M7" s="9"/>
      <c r="N7" s="9"/>
      <c r="O7" s="9"/>
      <c r="P7" s="9"/>
      <c r="Q7" s="9"/>
    </row>
    <row r="8" spans="1:17" ht="15" x14ac:dyDescent="0.2">
      <c r="A8" s="9"/>
      <c r="B8" s="20" t="s">
        <v>30</v>
      </c>
      <c r="C8" s="9"/>
      <c r="D8" s="9"/>
      <c r="E8" s="9"/>
      <c r="F8" s="22"/>
      <c r="G8" s="22"/>
      <c r="H8" s="11"/>
      <c r="I8" s="9"/>
      <c r="J8" s="9"/>
      <c r="K8" s="9"/>
      <c r="L8" s="9"/>
      <c r="M8" s="9"/>
      <c r="N8" s="9"/>
      <c r="O8" s="9"/>
      <c r="P8" s="9"/>
      <c r="Q8" s="9"/>
    </row>
    <row r="9" spans="1:17" x14ac:dyDescent="0.2">
      <c r="A9" s="9"/>
      <c r="B9" s="49" t="s">
        <v>0</v>
      </c>
      <c r="C9" s="12" t="str">
        <f>'studieretning (ttt)'!B8</f>
        <v>Dansk A</v>
      </c>
      <c r="D9" s="12" t="str">
        <f>'studieretning (ttt)'!C8</f>
        <v>Historie A</v>
      </c>
      <c r="E9" s="12" t="str">
        <f>'studieretning (ttt)'!D8</f>
        <v>Idræt C</v>
      </c>
      <c r="F9" s="12" t="str">
        <f>'studieretning (ttt)'!E8</f>
        <v>Samfundsfag A</v>
      </c>
      <c r="G9" s="12" t="str">
        <f>'studieretning (ttt)'!F8</f>
        <v>Matematik A</v>
      </c>
      <c r="H9" s="12" t="str">
        <f>'studieretning (ttt)'!G8</f>
        <v>Naturvidenskab B</v>
      </c>
      <c r="I9" s="12" t="str">
        <f>'studieretning (ttt)'!H8</f>
        <v>Valgfag A, B eller C</v>
      </c>
      <c r="J9" s="12" t="str">
        <f>'studieretning (ttt)'!I8</f>
        <v>Valgfag C</v>
      </c>
      <c r="K9" s="13"/>
      <c r="L9" s="12"/>
      <c r="M9" s="12" t="s">
        <v>6</v>
      </c>
      <c r="N9" s="12"/>
      <c r="O9" s="12"/>
      <c r="P9" s="9"/>
    </row>
    <row r="10" spans="1:17" x14ac:dyDescent="0.2">
      <c r="A10" s="9"/>
      <c r="B10" s="49"/>
      <c r="C10" s="14">
        <v>30</v>
      </c>
      <c r="D10" s="14">
        <v>0</v>
      </c>
      <c r="E10" s="14">
        <v>0</v>
      </c>
      <c r="F10" s="14">
        <v>40</v>
      </c>
      <c r="G10" s="14">
        <v>60</v>
      </c>
      <c r="H10" s="15">
        <v>45</v>
      </c>
      <c r="I10" s="14">
        <v>0</v>
      </c>
      <c r="J10" s="14">
        <v>0</v>
      </c>
      <c r="K10" s="16"/>
      <c r="L10" s="14"/>
      <c r="M10" s="14">
        <v>30</v>
      </c>
      <c r="N10" s="14"/>
      <c r="O10" s="14">
        <f>SUM(C10:N10)</f>
        <v>205</v>
      </c>
      <c r="P10" s="9"/>
    </row>
    <row r="11" spans="1:17" x14ac:dyDescent="0.2">
      <c r="A11" s="9"/>
      <c r="B11" s="49" t="s">
        <v>1</v>
      </c>
      <c r="C11" s="12" t="str">
        <f>'studieretning (ttt)'!B9</f>
        <v>Dansk A</v>
      </c>
      <c r="D11" s="12" t="str">
        <f>'studieretning (ttt)'!C9</f>
        <v>Historie A</v>
      </c>
      <c r="E11" s="12" t="str">
        <f>'studieretning (ttt)'!D9</f>
        <v>Idræt C</v>
      </c>
      <c r="F11" s="12" t="str">
        <f>'studieretning (ttt)'!E9</f>
        <v>Samfundsfag A</v>
      </c>
      <c r="G11" s="12" t="str">
        <f>'studieretning (ttt)'!F9</f>
        <v>Matematik A</v>
      </c>
      <c r="H11" s="23" t="str">
        <f>'studieretning (ttt)'!G9</f>
        <v>Kemi C</v>
      </c>
      <c r="I11" s="12" t="str">
        <f>'studieretning (ttt)'!H9</f>
        <v>Engelsk B</v>
      </c>
      <c r="J11" s="12" t="str">
        <f>'studieretning (ttt)'!I9</f>
        <v>Filosofi C *</v>
      </c>
      <c r="K11" s="12" t="str">
        <f>'studieretning (ttt)'!J9</f>
        <v>2.fremmedsprog</v>
      </c>
      <c r="L11" s="12" t="str">
        <f>'studieretning (ttt)'!K9</f>
        <v>Oldtidskundskab C</v>
      </c>
      <c r="M11" s="12" t="s">
        <v>7</v>
      </c>
      <c r="N11" s="12"/>
      <c r="O11" s="12"/>
      <c r="P11" s="9"/>
    </row>
    <row r="12" spans="1:17" x14ac:dyDescent="0.2">
      <c r="A12" s="9"/>
      <c r="B12" s="49"/>
      <c r="C12" s="14">
        <v>30</v>
      </c>
      <c r="D12" s="14">
        <v>0</v>
      </c>
      <c r="E12" s="14">
        <v>0</v>
      </c>
      <c r="F12" s="14">
        <v>40</v>
      </c>
      <c r="G12" s="14">
        <v>60</v>
      </c>
      <c r="H12" s="14">
        <v>10</v>
      </c>
      <c r="I12" s="14">
        <v>25</v>
      </c>
      <c r="J12" s="17">
        <v>0</v>
      </c>
      <c r="K12" s="14">
        <v>25</v>
      </c>
      <c r="L12" s="14">
        <v>0</v>
      </c>
      <c r="M12" s="14">
        <v>15</v>
      </c>
      <c r="N12" s="14"/>
      <c r="O12" s="14">
        <f>SUM(C12:N12)</f>
        <v>205</v>
      </c>
      <c r="P12" s="9"/>
    </row>
    <row r="13" spans="1:17" x14ac:dyDescent="0.2">
      <c r="A13" s="9"/>
      <c r="B13" s="49" t="s">
        <v>2</v>
      </c>
      <c r="C13" s="12" t="str">
        <f>'studieretning (ttt)'!B10</f>
        <v>Dansk A</v>
      </c>
      <c r="D13" s="12" t="str">
        <f>'studieretning (ttt)'!C10</f>
        <v>Historie A</v>
      </c>
      <c r="E13" s="12" t="str">
        <f>'studieretning (ttt)'!D10</f>
        <v>Idræt C</v>
      </c>
      <c r="F13" s="12" t="str">
        <f>'studieretning (ttt)'!E10</f>
        <v>Samfundsfag A</v>
      </c>
      <c r="G13" s="12" t="str">
        <f>'studieretning (ttt)'!F10</f>
        <v>Matematik A</v>
      </c>
      <c r="H13" s="12" t="str">
        <f>'studieretning (ttt)'!G10</f>
        <v>Fysik C</v>
      </c>
      <c r="I13" s="12" t="str">
        <f>'studieretning (ttt)'!H10</f>
        <v>Engelsk B</v>
      </c>
      <c r="J13" s="12" t="str">
        <f>'studieretning (ttt)'!I10</f>
        <v>Informatik C</v>
      </c>
      <c r="K13" s="12" t="str">
        <f>'studieretning (ttt)'!J10</f>
        <v>2.fremmedsprog</v>
      </c>
      <c r="L13" s="12" t="str">
        <f>'studieretning (ttt)'!K10</f>
        <v>Kunstnerisk fag</v>
      </c>
      <c r="M13" s="12" t="s">
        <v>4</v>
      </c>
      <c r="N13" s="12" t="s">
        <v>3</v>
      </c>
      <c r="O13" s="12"/>
      <c r="P13" s="9"/>
    </row>
    <row r="14" spans="1:17" x14ac:dyDescent="0.2">
      <c r="A14" s="9"/>
      <c r="B14" s="49"/>
      <c r="C14" s="14">
        <v>35</v>
      </c>
      <c r="D14" s="14">
        <v>10</v>
      </c>
      <c r="E14" s="14">
        <v>0</v>
      </c>
      <c r="F14" s="14">
        <v>20</v>
      </c>
      <c r="G14" s="14">
        <v>40</v>
      </c>
      <c r="H14" s="14">
        <v>10</v>
      </c>
      <c r="I14" s="14">
        <v>20</v>
      </c>
      <c r="J14" s="14">
        <v>10</v>
      </c>
      <c r="K14" s="14">
        <v>15</v>
      </c>
      <c r="L14" s="14">
        <v>0</v>
      </c>
      <c r="M14" s="14">
        <v>4</v>
      </c>
      <c r="N14" s="14">
        <v>0</v>
      </c>
      <c r="O14" s="14">
        <f>SUM(C14:N14)</f>
        <v>164</v>
      </c>
      <c r="P14" s="9"/>
    </row>
    <row r="15" spans="1:17" x14ac:dyDescent="0.2">
      <c r="A15" s="9"/>
      <c r="B15" s="17"/>
      <c r="C15" s="17">
        <f>C14+C12+C10</f>
        <v>95</v>
      </c>
      <c r="D15" s="17">
        <f>D14+D12+D10</f>
        <v>10</v>
      </c>
      <c r="E15" s="17">
        <f>E14+E12+E10</f>
        <v>0</v>
      </c>
      <c r="F15" s="17">
        <f>F14+F12+F10</f>
        <v>100</v>
      </c>
      <c r="G15" s="17">
        <f>G14+G12+G10</f>
        <v>160</v>
      </c>
      <c r="H15" s="17"/>
      <c r="I15" s="17">
        <f>I14+I12</f>
        <v>45</v>
      </c>
      <c r="J15" s="17"/>
      <c r="K15" s="17">
        <f>K14+K12</f>
        <v>40</v>
      </c>
      <c r="L15" s="17"/>
      <c r="M15" s="17"/>
      <c r="N15" s="18" t="s">
        <v>9</v>
      </c>
      <c r="O15" s="18">
        <f>SUM(O9:O14)</f>
        <v>574</v>
      </c>
      <c r="P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x14ac:dyDescent="0.2">
      <c r="A17" s="9"/>
      <c r="B17" s="9"/>
      <c r="C17" s="11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x14ac:dyDescent="0.2">
      <c r="A18" s="9"/>
      <c r="B18" s="9"/>
      <c r="C18" s="11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I11" sqref="I11"/>
    </sheetView>
  </sheetViews>
  <sheetFormatPr defaultRowHeight="12.75" x14ac:dyDescent="0.2"/>
  <sheetData>
    <row r="7" spans="2:14" ht="15.75" x14ac:dyDescent="0.25">
      <c r="B7" s="52" t="s">
        <v>5</v>
      </c>
      <c r="C7" s="53"/>
      <c r="D7" s="53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0" t="s">
        <v>0</v>
      </c>
      <c r="C8" s="2" t="s">
        <v>6</v>
      </c>
      <c r="D8" s="54" t="s">
        <v>11</v>
      </c>
      <c r="E8" s="55"/>
      <c r="F8" s="55"/>
      <c r="G8" s="55"/>
      <c r="H8" s="55"/>
      <c r="I8" s="55"/>
      <c r="J8" s="55"/>
      <c r="K8" s="55"/>
      <c r="L8" s="55"/>
      <c r="M8" s="55"/>
      <c r="N8" s="56"/>
    </row>
    <row r="9" spans="2:14" x14ac:dyDescent="0.2">
      <c r="B9" s="60"/>
      <c r="C9" s="3"/>
      <c r="D9" s="57"/>
      <c r="E9" s="58"/>
      <c r="F9" s="58"/>
      <c r="G9" s="58"/>
      <c r="H9" s="58"/>
      <c r="I9" s="58"/>
      <c r="J9" s="58"/>
      <c r="K9" s="58"/>
      <c r="L9" s="58"/>
      <c r="M9" s="58"/>
      <c r="N9" s="59"/>
    </row>
    <row r="10" spans="2:14" x14ac:dyDescent="0.2">
      <c r="B10" s="60" t="s">
        <v>1</v>
      </c>
      <c r="C10" s="2" t="s">
        <v>7</v>
      </c>
      <c r="D10" s="54" t="s">
        <v>10</v>
      </c>
      <c r="E10" s="55"/>
      <c r="F10" s="55"/>
      <c r="G10" s="55"/>
      <c r="H10" s="55"/>
      <c r="I10" s="55"/>
      <c r="J10" s="55"/>
      <c r="K10" s="55"/>
      <c r="L10" s="55"/>
      <c r="M10" s="55"/>
      <c r="N10" s="56"/>
    </row>
    <row r="11" spans="2:14" x14ac:dyDescent="0.2">
      <c r="B11" s="60"/>
      <c r="C11" s="4"/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2:14" x14ac:dyDescent="0.2">
      <c r="B12" s="60" t="s">
        <v>2</v>
      </c>
      <c r="C12" s="2" t="s">
        <v>8</v>
      </c>
      <c r="D12" s="61" t="s">
        <v>39</v>
      </c>
      <c r="E12" s="62"/>
      <c r="F12" s="62"/>
      <c r="G12" s="62"/>
      <c r="H12" s="62"/>
      <c r="I12" s="62"/>
      <c r="J12" s="62"/>
      <c r="K12" s="62"/>
      <c r="L12" s="62"/>
      <c r="M12" s="62"/>
      <c r="N12" s="63"/>
    </row>
    <row r="13" spans="2:14" x14ac:dyDescent="0.2">
      <c r="B13" s="60"/>
      <c r="C13" s="3"/>
      <c r="D13" s="64"/>
      <c r="E13" s="65"/>
      <c r="F13" s="65"/>
      <c r="G13" s="65"/>
      <c r="H13" s="65"/>
      <c r="I13" s="65"/>
      <c r="J13" s="65"/>
      <c r="K13" s="65"/>
      <c r="L13" s="65"/>
      <c r="M13" s="65"/>
      <c r="N13" s="66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2"/>
  <sheetViews>
    <sheetView zoomScaleNormal="100" workbookViewId="0">
      <selection activeCell="H15" sqref="H15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16384" width="9.140625" style="5"/>
  </cols>
  <sheetData>
    <row r="1" spans="1:8" x14ac:dyDescent="0.25">
      <c r="A1" s="24" t="s">
        <v>24</v>
      </c>
      <c r="B1" s="24" t="s">
        <v>43</v>
      </c>
      <c r="C1" s="24" t="s">
        <v>25</v>
      </c>
      <c r="D1" s="5" t="s">
        <v>44</v>
      </c>
      <c r="E1" s="5" t="s">
        <v>45</v>
      </c>
      <c r="F1" s="24" t="s">
        <v>41</v>
      </c>
      <c r="G1" s="5" t="s">
        <v>57</v>
      </c>
      <c r="H1" s="24" t="s">
        <v>73</v>
      </c>
    </row>
    <row r="2" spans="1:8" x14ac:dyDescent="0.25">
      <c r="A2" s="26" t="s">
        <v>14</v>
      </c>
      <c r="B2" s="24" t="s">
        <v>26</v>
      </c>
      <c r="C2" s="25" t="s">
        <v>46</v>
      </c>
      <c r="D2" s="5" t="s">
        <v>60</v>
      </c>
      <c r="E2" s="5" t="s">
        <v>60</v>
      </c>
      <c r="F2" s="25" t="s">
        <v>56</v>
      </c>
      <c r="G2" s="5" t="s">
        <v>26</v>
      </c>
      <c r="H2" s="24" t="s">
        <v>26</v>
      </c>
    </row>
    <row r="3" spans="1:8" x14ac:dyDescent="0.25">
      <c r="A3" s="24" t="s">
        <v>78</v>
      </c>
      <c r="B3" s="26" t="s">
        <v>56</v>
      </c>
      <c r="C3" s="25" t="s">
        <v>47</v>
      </c>
      <c r="D3" s="6" t="s">
        <v>13</v>
      </c>
      <c r="E3" s="6" t="s">
        <v>13</v>
      </c>
      <c r="F3" s="25" t="s">
        <v>33</v>
      </c>
      <c r="G3" s="8" t="s">
        <v>60</v>
      </c>
      <c r="H3" s="24" t="s">
        <v>60</v>
      </c>
    </row>
    <row r="4" spans="1:8" x14ac:dyDescent="0.25">
      <c r="A4" s="25" t="s">
        <v>72</v>
      </c>
      <c r="B4" s="24" t="s">
        <v>75</v>
      </c>
      <c r="C4" s="25" t="s">
        <v>54</v>
      </c>
      <c r="D4" s="7" t="s">
        <v>49</v>
      </c>
      <c r="E4" s="5" t="s">
        <v>58</v>
      </c>
      <c r="F4" s="25" t="s">
        <v>79</v>
      </c>
      <c r="G4" s="7" t="s">
        <v>42</v>
      </c>
      <c r="H4" s="24" t="s">
        <v>56</v>
      </c>
    </row>
    <row r="5" spans="1:8" x14ac:dyDescent="0.25">
      <c r="B5" s="26" t="s">
        <v>33</v>
      </c>
      <c r="C5" s="25" t="s">
        <v>48</v>
      </c>
      <c r="D5" s="6" t="s">
        <v>14</v>
      </c>
      <c r="E5" s="5" t="s">
        <v>63</v>
      </c>
      <c r="F5" s="25" t="s">
        <v>29</v>
      </c>
      <c r="G5" s="7" t="s">
        <v>13</v>
      </c>
      <c r="H5" s="24" t="s">
        <v>75</v>
      </c>
    </row>
    <row r="6" spans="1:8" x14ac:dyDescent="0.25">
      <c r="B6" s="26" t="s">
        <v>79</v>
      </c>
      <c r="D6" s="6" t="s">
        <v>17</v>
      </c>
      <c r="E6" s="7" t="s">
        <v>61</v>
      </c>
      <c r="F6" s="25" t="s">
        <v>12</v>
      </c>
      <c r="G6" s="6" t="s">
        <v>33</v>
      </c>
      <c r="H6" s="24" t="s">
        <v>77</v>
      </c>
    </row>
    <row r="7" spans="1:8" x14ac:dyDescent="0.25">
      <c r="B7" s="26" t="s">
        <v>21</v>
      </c>
      <c r="D7" s="6" t="s">
        <v>16</v>
      </c>
      <c r="E7" s="6" t="s">
        <v>14</v>
      </c>
      <c r="G7" s="67" t="s">
        <v>91</v>
      </c>
      <c r="H7" s="24" t="s">
        <v>33</v>
      </c>
    </row>
    <row r="8" spans="1:8" x14ac:dyDescent="0.25">
      <c r="B8" s="26" t="s">
        <v>50</v>
      </c>
      <c r="D8" s="7" t="s">
        <v>31</v>
      </c>
      <c r="E8" s="6" t="s">
        <v>17</v>
      </c>
      <c r="G8" s="67" t="s">
        <v>79</v>
      </c>
      <c r="H8" s="24" t="s">
        <v>91</v>
      </c>
    </row>
    <row r="9" spans="1:8" x14ac:dyDescent="0.25">
      <c r="B9" s="24" t="s">
        <v>76</v>
      </c>
      <c r="D9" s="7" t="s">
        <v>32</v>
      </c>
      <c r="E9" s="6" t="s">
        <v>16</v>
      </c>
      <c r="G9" s="7" t="s">
        <v>21</v>
      </c>
      <c r="H9" s="24" t="s">
        <v>79</v>
      </c>
    </row>
    <row r="10" spans="1:8" x14ac:dyDescent="0.25">
      <c r="B10" s="26" t="s">
        <v>18</v>
      </c>
      <c r="D10" s="7" t="s">
        <v>19</v>
      </c>
      <c r="E10" s="7" t="s">
        <v>31</v>
      </c>
      <c r="G10" s="7" t="s">
        <v>50</v>
      </c>
      <c r="H10" s="24" t="s">
        <v>74</v>
      </c>
    </row>
    <row r="11" spans="1:8" x14ac:dyDescent="0.25">
      <c r="B11" s="26" t="s">
        <v>29</v>
      </c>
      <c r="D11" s="7" t="s">
        <v>51</v>
      </c>
      <c r="E11" s="7" t="s">
        <v>32</v>
      </c>
      <c r="G11" s="7" t="s">
        <v>14</v>
      </c>
      <c r="H11" s="24" t="s">
        <v>21</v>
      </c>
    </row>
    <row r="12" spans="1:8" x14ac:dyDescent="0.25">
      <c r="B12" s="26" t="s">
        <v>12</v>
      </c>
      <c r="E12" s="7" t="s">
        <v>59</v>
      </c>
      <c r="G12" s="7" t="s">
        <v>17</v>
      </c>
      <c r="H12" s="24" t="s">
        <v>88</v>
      </c>
    </row>
    <row r="13" spans="1:8" x14ac:dyDescent="0.25">
      <c r="B13" s="26" t="s">
        <v>28</v>
      </c>
      <c r="E13" s="7" t="s">
        <v>19</v>
      </c>
      <c r="G13" s="6" t="s">
        <v>55</v>
      </c>
      <c r="H13" s="24" t="s">
        <v>63</v>
      </c>
    </row>
    <row r="14" spans="1:8" x14ac:dyDescent="0.25">
      <c r="B14" s="26" t="s">
        <v>22</v>
      </c>
      <c r="E14" s="5" t="s">
        <v>65</v>
      </c>
      <c r="G14" s="6" t="s">
        <v>20</v>
      </c>
      <c r="H14" s="24" t="s">
        <v>49</v>
      </c>
    </row>
    <row r="15" spans="1:8" x14ac:dyDescent="0.25">
      <c r="B15" s="26" t="s">
        <v>23</v>
      </c>
      <c r="E15" s="5" t="s">
        <v>64</v>
      </c>
      <c r="G15" s="6" t="s">
        <v>18</v>
      </c>
      <c r="H15" s="24" t="s">
        <v>61</v>
      </c>
    </row>
    <row r="16" spans="1:8" x14ac:dyDescent="0.25">
      <c r="B16" s="26" t="s">
        <v>52</v>
      </c>
      <c r="E16" s="7" t="s">
        <v>62</v>
      </c>
      <c r="G16" s="6" t="s">
        <v>16</v>
      </c>
      <c r="H16" s="24" t="s">
        <v>50</v>
      </c>
    </row>
    <row r="17" spans="5:8" x14ac:dyDescent="0.25">
      <c r="G17" s="6" t="s">
        <v>31</v>
      </c>
      <c r="H17" s="24" t="s">
        <v>14</v>
      </c>
    </row>
    <row r="18" spans="5:8" x14ac:dyDescent="0.25">
      <c r="E18" s="6"/>
      <c r="G18" s="6" t="s">
        <v>29</v>
      </c>
      <c r="H18" s="24" t="s">
        <v>76</v>
      </c>
    </row>
    <row r="19" spans="5:8" x14ac:dyDescent="0.25">
      <c r="E19" s="6"/>
      <c r="G19" s="6" t="s">
        <v>32</v>
      </c>
      <c r="H19" s="24" t="s">
        <v>17</v>
      </c>
    </row>
    <row r="20" spans="5:8" x14ac:dyDescent="0.25">
      <c r="E20" s="6"/>
      <c r="G20" s="6" t="s">
        <v>12</v>
      </c>
      <c r="H20" s="24" t="s">
        <v>78</v>
      </c>
    </row>
    <row r="21" spans="5:8" x14ac:dyDescent="0.25">
      <c r="E21" s="6"/>
      <c r="G21" s="6" t="s">
        <v>28</v>
      </c>
      <c r="H21" s="24" t="s">
        <v>18</v>
      </c>
    </row>
    <row r="22" spans="5:8" x14ac:dyDescent="0.25">
      <c r="E22" s="6"/>
      <c r="G22" s="6" t="s">
        <v>22</v>
      </c>
      <c r="H22" s="24" t="s">
        <v>31</v>
      </c>
    </row>
    <row r="23" spans="5:8" x14ac:dyDescent="0.25">
      <c r="E23" s="6"/>
      <c r="G23" s="6" t="s">
        <v>19</v>
      </c>
      <c r="H23" s="24" t="s">
        <v>29</v>
      </c>
    </row>
    <row r="24" spans="5:8" x14ac:dyDescent="0.25">
      <c r="E24" s="6"/>
      <c r="G24" s="6" t="s">
        <v>23</v>
      </c>
      <c r="H24" s="24" t="s">
        <v>15</v>
      </c>
    </row>
    <row r="25" spans="5:8" x14ac:dyDescent="0.25">
      <c r="E25" s="6"/>
      <c r="G25" s="6" t="s">
        <v>52</v>
      </c>
      <c r="H25" s="24" t="s">
        <v>59</v>
      </c>
    </row>
    <row r="26" spans="5:8" x14ac:dyDescent="0.25">
      <c r="H26" s="24" t="s">
        <v>22</v>
      </c>
    </row>
    <row r="27" spans="5:8" x14ac:dyDescent="0.25">
      <c r="H27" s="24" t="s">
        <v>23</v>
      </c>
    </row>
    <row r="28" spans="5:8" x14ac:dyDescent="0.25">
      <c r="H28" s="24" t="s">
        <v>65</v>
      </c>
    </row>
    <row r="29" spans="5:8" x14ac:dyDescent="0.25">
      <c r="G29" s="6"/>
      <c r="H29" s="24" t="s">
        <v>64</v>
      </c>
    </row>
    <row r="30" spans="5:8" x14ac:dyDescent="0.25">
      <c r="H30" s="24" t="s">
        <v>51</v>
      </c>
    </row>
    <row r="31" spans="5:8" x14ac:dyDescent="0.25">
      <c r="H31" s="24" t="s">
        <v>62</v>
      </c>
    </row>
    <row r="32" spans="5:8" x14ac:dyDescent="0.25">
      <c r="H32" s="24" t="s">
        <v>52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D3:E3 G24 D5:D7 G19 G21 E7:E9 E18:E22 G13:G17" xr:uid="{00000000-0002-0000-0400-000000000000}">
      <formula1>valgfag_C</formula1>
    </dataValidation>
    <dataValidation type="list" allowBlank="1" showInputMessage="1" showErrorMessage="1" sqref="A1:A2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(ttt)</vt:lpstr>
      <vt:lpstr>antal lektioner (ttt)</vt:lpstr>
      <vt:lpstr>fordybelsestid (ttt)</vt:lpstr>
      <vt:lpstr>større skriftlige opgaver (ttt)</vt:lpstr>
      <vt:lpstr>valgfag (ttt)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2017-06-07T09:08:52Z</cp:lastPrinted>
  <dcterms:created xsi:type="dcterms:W3CDTF">2009-05-12T11:16:16Z</dcterms:created>
  <dcterms:modified xsi:type="dcterms:W3CDTF">2025-09-18T13:43:06Z</dcterms:modified>
</cp:coreProperties>
</file>