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C13A97A4-E593-4A0F-B2D9-FD4AEBADAAB4}" xr6:coauthVersionLast="47" xr6:coauthVersionMax="47" xr10:uidLastSave="{00000000-0000-0000-0000-000000000000}"/>
  <bookViews>
    <workbookView xWindow="28680" yWindow="-945" windowWidth="29040" windowHeight="17520" xr2:uid="{00000000-000D-0000-FFFF-FFFF00000000}"/>
  </bookViews>
  <sheets>
    <sheet name="studieretning (gv)" sheetId="7" r:id="rId1"/>
    <sheet name="antal lektioner (gv)" sheetId="1" state="hidden" r:id="rId2"/>
    <sheet name="Fordybelsestid (gv)" sheetId="4" state="hidden" r:id="rId3"/>
    <sheet name="større skriftlige opgaver (gv)" sheetId="5" state="hidden" r:id="rId4"/>
    <sheet name="valgfag (gv)" sheetId="2" state="hidden" r:id="rId5"/>
  </sheets>
  <definedNames>
    <definedName name="_2.fr.sprog">'valgfag (gv)'!$C$2:$C$5</definedName>
    <definedName name="kunstn._fag">'valgfag (gv)'!#REF!</definedName>
    <definedName name="nat.vid.fag_B">valgfag A eller B</definedName>
    <definedName name="naturv.fag_B">'valgfag (gv)'!$A$2:$A$5</definedName>
    <definedName name="naturv.fag_C">'valgfag (gv)'!#REF!</definedName>
    <definedName name="valgfag">'studieretning (gv)'!$I$8</definedName>
    <definedName name="valgfag_A">'valgfag (gv)'!$D$3:$D$3</definedName>
    <definedName name="valgfag_A_eller_B">'studieretning (gv)'!$I$8</definedName>
    <definedName name="valgfag_B_1">'valgfag (gv)'!#REF!</definedName>
    <definedName name="valgfag_B_2">'valgfag (gv)'!#REF!</definedName>
    <definedName name="valgfag_C">'valgfag (gv)'!$B$2:$B$17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K15" i="4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J11" i="4"/>
  <c r="I11" i="4"/>
  <c r="H11" i="4"/>
  <c r="G11" i="4"/>
  <c r="F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H15" i="1"/>
  <c r="I15" i="1"/>
  <c r="J9" i="1" l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<sst xmlns="http://schemas.openxmlformats.org/spreadsheetml/2006/main" count="188" uniqueCount="91">
  <si>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</si>
  <si>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</si>
  <si>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</si>
  <si>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</si>
  <si>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</si>
  <si>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</si>
  <si>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</si>
  <si>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</si>
  <si>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</si>
  <si>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</si>
  <si>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</si>
  <si>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</si>
  <si>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</si>
  <si>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</si>
  <si>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</si>
  <si>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</si>
  <si>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</si>
  <si>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</si>
  <si>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</si>
  <si>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</si>
  <si>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</si>
  <si>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</si>
  <si>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</si>
  <si>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</si>
  <si>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</si>
  <si>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</si>
  <si>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</si>
  <si>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</si>
  <si>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</si>
  <si>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</si>
  <si>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</si>
  <si>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</si>
  <si>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</si>
  <si>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</si>
  <si>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</si>
  <si>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</si>
  <si>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</si>
  <si>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</si>
  <si>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</si>
  <si>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</si>
  <si>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</si>
  <si>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</si>
  <si>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</si>
  <si>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</si>
  <si>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</si>
  <si>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</si>
  <si>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</si>
  <si>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</si>
  <si>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</si>
  <si>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</si>
  <si>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</si>
  <si>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</si>
  <si>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</si>
  <si>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</si>
  <si>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</si>
  <si>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</si>
  <si>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</si>
  <si>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</si>
  <si>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</si>
  <si>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</si>
  <si>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</si>
  <si>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</si>
  <si>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</si>
  <si>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</si>
  <si>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</si>
  <si>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</si>
  <si>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</si>
  <si>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</si>
  <si>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</si>
  <si>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</si>
  <si>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 xml:space="preserve">         Geovidenskab A - Matematik A - Kemi B</t>
  </si>
  <si>
    <t>Matematik A</t>
  </si>
  <si>
    <t>Geovidenskab A</t>
  </si>
  <si>
    <t>Kemi B</t>
  </si>
  <si>
    <t>Engelsk B</t>
  </si>
  <si>
    <t>Kunstnerisk fag</t>
  </si>
  <si>
    <t>Valgfag A, B eller C</t>
  </si>
  <si>
    <t>Engelsk A</t>
  </si>
  <si>
    <t>Samfundsfag B</t>
  </si>
  <si>
    <t>Kemi A</t>
  </si>
  <si>
    <t>Fysik A</t>
  </si>
  <si>
    <t>Biologi C</t>
  </si>
  <si>
    <t>Græsk C</t>
  </si>
  <si>
    <t>Design og arkitektur B</t>
  </si>
  <si>
    <t>Dramatik C</t>
  </si>
  <si>
    <t>2024-2027</t>
  </si>
  <si>
    <t>1. Start med at vælge fag i 1.g.</t>
  </si>
  <si>
    <t>2. Derefter skal du i 3.g vælge fag i Valgfag A, B eller C (medmindre den allerede er udfyldt).</t>
  </si>
  <si>
    <t xml:space="preserve">     Vælger du et fag med B+C, skal du lade rubrikken ved siden af stå med teksten Valgfag C.</t>
  </si>
  <si>
    <t>Du har mulighed for at vælge fag i de mørke rubrikker.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</si>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</sst>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7" fillId="3" borderId="5" xfId="0" applyFont="1" applyFill="1" applyBorder="1"/>
    <xf numFmtId="0" fontId="9" fillId="3" borderId="0" xfId="0" applyFont="1" applyFill="1"/>
    <xf numFmtId="0" fontId="9" fillId="3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5" fillId="4" borderId="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</xdr:row>
      <xdr:rowOff>75899</xdr:rowOff>
    </xdr:from>
    <xdr:to>
      <xdr:col>10</xdr:col>
      <xdr:colOff>1009650</xdr:colOff>
      <xdr:row>5</xdr:row>
      <xdr:rowOff>30098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378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H8" sqref="H8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9"/>
      <c r="B7" s="30"/>
      <c r="C7" s="43" t="s">
        <v>70</v>
      </c>
      <c r="D7" s="44"/>
      <c r="E7" s="44"/>
      <c r="F7" s="44"/>
      <c r="G7" s="44"/>
      <c r="H7" s="44"/>
      <c r="I7" s="44"/>
      <c r="J7" s="43" t="s">
        <v>85</v>
      </c>
      <c r="K7" s="45"/>
      <c r="L7" s="5"/>
      <c r="M7" s="5"/>
      <c r="N7" s="5"/>
      <c r="O7" s="5"/>
      <c r="P7" s="5"/>
    </row>
    <row r="8" spans="1:16" ht="24.95" customHeight="1" x14ac:dyDescent="0.25">
      <c r="A8" s="40" t="s">
        <v>37</v>
      </c>
      <c r="B8" s="31" t="s">
        <v>38</v>
      </c>
      <c r="C8" s="31" t="s">
        <v>39</v>
      </c>
      <c r="D8" s="31" t="s">
        <v>41</v>
      </c>
      <c r="E8" s="32" t="s">
        <v>72</v>
      </c>
      <c r="F8" s="32" t="s">
        <v>71</v>
      </c>
      <c r="G8" s="33" t="s">
        <v>43</v>
      </c>
      <c r="H8" s="65" t="str">
        <f>IF(J9="Fransk beg. A",J9,IF(J9="Tysk beg. A",J9,IF(J9="Spansk beg. A",J9,"Valgfag A, B eller C")))</f>
        <v>Valgfag A, B eller C</v>
      </c>
      <c r="I8" s="34" t="s">
        <v>47</v>
      </c>
      <c r="J8" s="35"/>
      <c r="K8" s="36"/>
      <c r="L8" s="5"/>
      <c r="M8" s="5"/>
      <c r="N8" s="5"/>
      <c r="O8" s="5"/>
      <c r="P8" s="5"/>
    </row>
    <row r="9" spans="1:16" ht="24.95" customHeight="1" x14ac:dyDescent="0.25">
      <c r="A9" s="40" t="s">
        <v>36</v>
      </c>
      <c r="B9" s="37" t="s">
        <v>38</v>
      </c>
      <c r="C9" s="37" t="s">
        <v>39</v>
      </c>
      <c r="D9" s="37" t="s">
        <v>41</v>
      </c>
      <c r="E9" s="32" t="s">
        <v>72</v>
      </c>
      <c r="F9" s="32" t="s">
        <v>71</v>
      </c>
      <c r="G9" s="32" t="s">
        <v>73</v>
      </c>
      <c r="H9" s="37" t="s">
        <v>74</v>
      </c>
      <c r="I9" s="38" t="s">
        <v>44</v>
      </c>
      <c r="J9" s="38" t="str">
        <f>J10</f>
        <v>2.fremmedsprog</v>
      </c>
      <c r="K9" s="38"/>
      <c r="L9" s="5"/>
      <c r="M9" s="5"/>
      <c r="N9" s="5"/>
      <c r="O9" s="5"/>
      <c r="P9" s="5"/>
    </row>
    <row r="10" spans="1:16" ht="24.95" customHeight="1" x14ac:dyDescent="0.25">
      <c r="A10" s="40" t="s">
        <v>35</v>
      </c>
      <c r="B10" s="37" t="s">
        <v>38</v>
      </c>
      <c r="C10" s="37" t="s">
        <v>39</v>
      </c>
      <c r="D10" s="37" t="s">
        <v>41</v>
      </c>
      <c r="E10" s="32" t="s">
        <v>72</v>
      </c>
      <c r="F10" s="32" t="s">
        <v>71</v>
      </c>
      <c r="G10" s="32" t="s">
        <v>73</v>
      </c>
      <c r="H10" s="37" t="s">
        <v>74</v>
      </c>
      <c r="I10" s="37" t="s">
        <v>42</v>
      </c>
      <c r="J10" s="39" t="s">
        <v>57</v>
      </c>
      <c r="K10" s="39" t="s">
        <v>75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1" t="s">
        <v>89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2" t="s">
        <v>86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2" t="s">
        <v>87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5" t="s">
        <v>88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(gv)'!$F$2:$F$6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(gv)'!$H$2:$H$37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2" sqref="H12"/>
    </sheetView>
  </sheetViews>
  <sheetFormatPr defaultRowHeight="12.75" x14ac:dyDescent="0.2"/>
  <cols>
    <col min="1" max="1" width="20.7109375" style="10" customWidth="1"/>
    <col min="2" max="2" width="3" style="10" customWidth="1"/>
    <col min="3" max="7" width="14.7109375" style="10" customWidth="1"/>
    <col min="8" max="8" width="16.140625" style="10" bestFit="1" customWidth="1"/>
    <col min="9" max="9" width="16" style="10" bestFit="1" customWidth="1"/>
    <col min="10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(gv)'!B7</f>
        <v>0</v>
      </c>
      <c r="D7" s="48" t="str">
        <f>'studieretning (gv)'!C7</f>
        <v xml:space="preserve">         Geovidenskab A - Matematik A - Kemi B</v>
      </c>
      <c r="E7" s="48"/>
      <c r="F7" s="48"/>
      <c r="G7" s="48"/>
      <c r="H7" s="49"/>
      <c r="I7" s="49"/>
      <c r="J7" s="49"/>
      <c r="K7" s="46" t="str">
        <f>'studieretning (gv)'!J7</f>
        <v>2024-2027</v>
      </c>
      <c r="L7" s="46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47" t="s">
        <v>0</v>
      </c>
      <c r="C9" s="13" t="str">
        <f>'studieretning (gv)'!B8</f>
        <v>Dansk A</v>
      </c>
      <c r="D9" s="13" t="str">
        <f>'studieretning (gv)'!C8</f>
        <v>Historie A</v>
      </c>
      <c r="E9" s="13" t="str">
        <f>'studieretning (gv)'!D8</f>
        <v>Idræt C</v>
      </c>
      <c r="F9" s="13" t="str">
        <f>'studieretning (gv)'!E8</f>
        <v>Geovidenskab A</v>
      </c>
      <c r="G9" s="13" t="str">
        <f>'studieretning (gv)'!F8</f>
        <v>Matematik A</v>
      </c>
      <c r="H9" s="13" t="str">
        <f>'studieretning (gv)'!G8</f>
        <v>Oldtidskundskab C</v>
      </c>
      <c r="I9" s="13" t="str">
        <f>'studieretning (gv)'!H8</f>
        <v>Valgfag A, B eller C</v>
      </c>
      <c r="J9" s="13" t="str">
        <f>'studieretning (gv)'!I8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47"/>
      <c r="C10" s="15">
        <v>80</v>
      </c>
      <c r="D10" s="15">
        <v>65</v>
      </c>
      <c r="E10" s="15">
        <v>50</v>
      </c>
      <c r="F10" s="15">
        <v>160</v>
      </c>
      <c r="G10" s="15">
        <v>140</v>
      </c>
      <c r="H10" s="16">
        <v>75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830</v>
      </c>
    </row>
    <row r="11" spans="2:16" x14ac:dyDescent="0.2">
      <c r="B11" s="47" t="s">
        <v>1</v>
      </c>
      <c r="C11" s="13" t="str">
        <f>'studieretning (gv)'!B9</f>
        <v>Dansk A</v>
      </c>
      <c r="D11" s="13" t="str">
        <f>'studieretning (gv)'!C9</f>
        <v>Historie A</v>
      </c>
      <c r="E11" s="13" t="str">
        <f>'studieretning (gv)'!D9</f>
        <v>Idræt C</v>
      </c>
      <c r="F11" s="13" t="str">
        <f>'studieretning (gv)'!E9</f>
        <v>Geovidenskab A</v>
      </c>
      <c r="G11" s="13" t="str">
        <f>'studieretning (gv)'!F9</f>
        <v>Matematik A</v>
      </c>
      <c r="H11" s="24" t="str">
        <f>'studieretning (gv)'!G9</f>
        <v>Kemi B</v>
      </c>
      <c r="I11" s="13" t="str">
        <f>'studieretning (gv)'!H9</f>
        <v>Engelsk B</v>
      </c>
      <c r="J11" s="13" t="str">
        <f>'studieretning (gv)'!I9</f>
        <v>Religion C</v>
      </c>
      <c r="K11" s="13" t="str">
        <f>'studieretning (gv)'!J9</f>
        <v>2.fremmedsprog</v>
      </c>
      <c r="L11" s="13"/>
      <c r="M11" s="13" t="s">
        <v>28</v>
      </c>
      <c r="N11" s="13" t="s">
        <v>7</v>
      </c>
      <c r="O11" s="13"/>
      <c r="P11" s="13"/>
    </row>
    <row r="12" spans="2:16" x14ac:dyDescent="0.2">
      <c r="B12" s="47"/>
      <c r="C12" s="15">
        <v>90</v>
      </c>
      <c r="D12" s="15">
        <v>75</v>
      </c>
      <c r="E12" s="15">
        <v>50</v>
      </c>
      <c r="F12" s="15">
        <v>150</v>
      </c>
      <c r="G12" s="15">
        <v>135</v>
      </c>
      <c r="H12" s="15">
        <v>100</v>
      </c>
      <c r="I12" s="15">
        <v>105</v>
      </c>
      <c r="J12" s="18">
        <v>75</v>
      </c>
      <c r="K12" s="15">
        <v>100</v>
      </c>
      <c r="L12" s="15"/>
      <c r="M12" s="15">
        <v>50</v>
      </c>
      <c r="N12" s="15">
        <v>0</v>
      </c>
      <c r="O12" s="15"/>
      <c r="P12" s="15">
        <f>SUM(C12:O12)</f>
        <v>930</v>
      </c>
    </row>
    <row r="13" spans="2:16" x14ac:dyDescent="0.2">
      <c r="B13" s="47" t="s">
        <v>2</v>
      </c>
      <c r="C13" s="13" t="str">
        <f>'studieretning (gv)'!B10</f>
        <v>Dansk A</v>
      </c>
      <c r="D13" s="13" t="str">
        <f>'studieretning (gv)'!C10</f>
        <v>Historie A</v>
      </c>
      <c r="E13" s="13" t="str">
        <f>'studieretning (gv)'!D10</f>
        <v>Idræt C</v>
      </c>
      <c r="F13" s="13" t="str">
        <f>'studieretning (gv)'!E10</f>
        <v>Geovidenskab A</v>
      </c>
      <c r="G13" s="13" t="str">
        <f>'studieretning (gv)'!F10</f>
        <v>Matematik A</v>
      </c>
      <c r="H13" s="13" t="str">
        <f>'studieretning (gv)'!G10</f>
        <v>Kemi B</v>
      </c>
      <c r="I13" s="13" t="str">
        <f>'studieretning (gv)'!H10</f>
        <v>Engelsk B</v>
      </c>
      <c r="J13" s="13" t="str">
        <f>'studieretning (gv)'!I10</f>
        <v>Samfundsfag C</v>
      </c>
      <c r="K13" s="13" t="str">
        <f>'studieretning (gv)'!J10</f>
        <v>2.fremmedsprog</v>
      </c>
      <c r="L13" s="13" t="str">
        <f>'studieretning (gv)'!K10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47"/>
      <c r="C14" s="15">
        <v>90</v>
      </c>
      <c r="D14" s="15">
        <v>50</v>
      </c>
      <c r="E14" s="15">
        <v>50</v>
      </c>
      <c r="F14" s="15">
        <v>90</v>
      </c>
      <c r="G14" s="15">
        <v>100</v>
      </c>
      <c r="H14" s="15">
        <v>100</v>
      </c>
      <c r="I14" s="15">
        <v>105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400</v>
      </c>
      <c r="G15" s="18">
        <f>G14+G12+G10</f>
        <v>375</v>
      </c>
      <c r="H15" s="18">
        <f>H14+H12</f>
        <v>200</v>
      </c>
      <c r="I15" s="18">
        <f>I14+I12</f>
        <v>210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8"/>
  <sheetViews>
    <sheetView workbookViewId="0">
      <selection activeCell="H12" sqref="H1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(gv)'!B7</f>
        <v>0</v>
      </c>
      <c r="D7" s="48" t="str">
        <f>'studieretning (gv)'!C7</f>
        <v xml:space="preserve">         Geovidenskab A - Matematik A - Kemi B</v>
      </c>
      <c r="E7" s="48"/>
      <c r="F7" s="48"/>
      <c r="G7" s="48"/>
      <c r="H7" s="49"/>
      <c r="I7" s="49"/>
      <c r="J7" s="49"/>
      <c r="K7" s="46" t="str">
        <f>'studieretning (gv)'!J7</f>
        <v>2024-2027</v>
      </c>
      <c r="L7" s="46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47" t="s">
        <v>0</v>
      </c>
      <c r="C9" s="13" t="str">
        <f>'studieretning (gv)'!B8</f>
        <v>Dansk A</v>
      </c>
      <c r="D9" s="13" t="str">
        <f>'studieretning (gv)'!C8</f>
        <v>Historie A</v>
      </c>
      <c r="E9" s="13" t="str">
        <f>'studieretning (gv)'!D8</f>
        <v>Idræt C</v>
      </c>
      <c r="F9" s="13" t="str">
        <f>'studieretning (gv)'!E8</f>
        <v>Geovidenskab A</v>
      </c>
      <c r="G9" s="13" t="str">
        <f>'studieretning (gv)'!F8</f>
        <v>Matematik A</v>
      </c>
      <c r="H9" s="13" t="str">
        <f>'studieretning (gv)'!G8</f>
        <v>Oldtidskundskab C</v>
      </c>
      <c r="I9" s="13" t="str">
        <f>'studieretning (gv)'!H8</f>
        <v>Valgfag A, B eller C</v>
      </c>
      <c r="J9" s="13" t="str">
        <f>'studieretning (gv)'!I8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47"/>
      <c r="C10" s="15">
        <v>30</v>
      </c>
      <c r="D10" s="15">
        <v>0</v>
      </c>
      <c r="E10" s="15">
        <v>0</v>
      </c>
      <c r="F10" s="15">
        <v>50</v>
      </c>
      <c r="G10" s="15">
        <v>60</v>
      </c>
      <c r="H10" s="16">
        <v>0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170</v>
      </c>
      <c r="P10" s="10"/>
    </row>
    <row r="11" spans="1:17" x14ac:dyDescent="0.2">
      <c r="A11" s="10"/>
      <c r="B11" s="47" t="s">
        <v>1</v>
      </c>
      <c r="C11" s="13" t="str">
        <f>'studieretning (gv)'!B9</f>
        <v>Dansk A</v>
      </c>
      <c r="D11" s="13" t="str">
        <f>'studieretning (gv)'!C9</f>
        <v>Historie A</v>
      </c>
      <c r="E11" s="13" t="str">
        <f>'studieretning (gv)'!D9</f>
        <v>Idræt C</v>
      </c>
      <c r="F11" s="13" t="str">
        <f>'studieretning (gv)'!E9</f>
        <v>Geovidenskab A</v>
      </c>
      <c r="G11" s="13" t="str">
        <f>'studieretning (gv)'!F9</f>
        <v>Matematik A</v>
      </c>
      <c r="H11" s="24" t="str">
        <f>'studieretning (gv)'!G9</f>
        <v>Kemi B</v>
      </c>
      <c r="I11" s="13" t="str">
        <f>'studieretning (gv)'!H9</f>
        <v>Engelsk B</v>
      </c>
      <c r="J11" s="13" t="str">
        <f>'studieretning (gv)'!I9</f>
        <v>Religion C</v>
      </c>
      <c r="K11" s="13" t="str">
        <f>'studieretning (gv)'!J9</f>
        <v>2.fremmedsprog</v>
      </c>
      <c r="L11" s="13"/>
      <c r="M11" s="13" t="s">
        <v>7</v>
      </c>
      <c r="N11" s="13"/>
      <c r="O11" s="13"/>
      <c r="P11" s="10"/>
    </row>
    <row r="12" spans="1:17" x14ac:dyDescent="0.2">
      <c r="A12" s="10"/>
      <c r="B12" s="47"/>
      <c r="C12" s="15">
        <v>30</v>
      </c>
      <c r="D12" s="15">
        <v>0</v>
      </c>
      <c r="E12" s="15">
        <v>0</v>
      </c>
      <c r="F12" s="15">
        <v>40</v>
      </c>
      <c r="G12" s="15">
        <v>60</v>
      </c>
      <c r="H12" s="15">
        <v>30</v>
      </c>
      <c r="I12" s="15">
        <v>25</v>
      </c>
      <c r="J12" s="18">
        <v>0</v>
      </c>
      <c r="K12" s="15">
        <v>25</v>
      </c>
      <c r="L12" s="15"/>
      <c r="M12" s="15">
        <v>15</v>
      </c>
      <c r="N12" s="15"/>
      <c r="O12" s="15">
        <f>SUM(C12:N12)</f>
        <v>225</v>
      </c>
      <c r="P12" s="10"/>
    </row>
    <row r="13" spans="1:17" x14ac:dyDescent="0.2">
      <c r="A13" s="10"/>
      <c r="B13" s="47" t="s">
        <v>2</v>
      </c>
      <c r="C13" s="13" t="str">
        <f>'studieretning (gv)'!B10</f>
        <v>Dansk A</v>
      </c>
      <c r="D13" s="13" t="str">
        <f>'studieretning (gv)'!C10</f>
        <v>Historie A</v>
      </c>
      <c r="E13" s="13" t="str">
        <f>'studieretning (gv)'!D10</f>
        <v>Idræt C</v>
      </c>
      <c r="F13" s="13" t="str">
        <f>'studieretning (gv)'!E10</f>
        <v>Geovidenskab A</v>
      </c>
      <c r="G13" s="13" t="str">
        <f>'studieretning (gv)'!F10</f>
        <v>Matematik A</v>
      </c>
      <c r="H13" s="13" t="str">
        <f>'studieretning (gv)'!G10</f>
        <v>Kemi B</v>
      </c>
      <c r="I13" s="13" t="str">
        <f>'studieretning (gv)'!H10</f>
        <v>Engelsk B</v>
      </c>
      <c r="J13" s="13" t="str">
        <f>'studieretning (gv)'!I10</f>
        <v>Samfundsfag C</v>
      </c>
      <c r="K13" s="13" t="str">
        <f>'studieretning (gv)'!J10</f>
        <v>2.fremmedsprog</v>
      </c>
      <c r="L13" s="13" t="str">
        <f>'studieretning (gv)'!K10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47"/>
      <c r="C14" s="15">
        <v>35</v>
      </c>
      <c r="D14" s="15">
        <v>10</v>
      </c>
      <c r="E14" s="15">
        <v>0</v>
      </c>
      <c r="F14" s="15">
        <v>20</v>
      </c>
      <c r="G14" s="15">
        <v>40</v>
      </c>
      <c r="H14" s="15">
        <v>25</v>
      </c>
      <c r="I14" s="15">
        <v>20</v>
      </c>
      <c r="J14" s="15">
        <v>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169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110</v>
      </c>
      <c r="G15" s="18">
        <f>G14+G12+G10</f>
        <v>160</v>
      </c>
      <c r="H15" s="18">
        <f>H14+H12</f>
        <v>55</v>
      </c>
      <c r="I15" s="18">
        <f>I14+I12</f>
        <v>45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564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2" sqref="H12"/>
    </sheetView>
  </sheetViews>
  <sheetFormatPr defaultRowHeight="12.75" x14ac:dyDescent="0.2"/>
  <sheetData>
    <row r="7" spans="2:14" ht="15.75" x14ac:dyDescent="0.25">
      <c r="B7" s="50" t="s">
        <v>5</v>
      </c>
      <c r="C7" s="51"/>
      <c r="D7" s="5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8" t="s">
        <v>0</v>
      </c>
      <c r="C8" s="2" t="s">
        <v>6</v>
      </c>
      <c r="D8" s="52" t="s">
        <v>11</v>
      </c>
      <c r="E8" s="53"/>
      <c r="F8" s="53"/>
      <c r="G8" s="53"/>
      <c r="H8" s="53"/>
      <c r="I8" s="53"/>
      <c r="J8" s="53"/>
      <c r="K8" s="53"/>
      <c r="L8" s="53"/>
      <c r="M8" s="53"/>
      <c r="N8" s="54"/>
    </row>
    <row r="9" spans="2:14" x14ac:dyDescent="0.2">
      <c r="B9" s="58"/>
      <c r="C9" s="3"/>
      <c r="D9" s="55"/>
      <c r="E9" s="56"/>
      <c r="F9" s="56"/>
      <c r="G9" s="56"/>
      <c r="H9" s="56"/>
      <c r="I9" s="56"/>
      <c r="J9" s="56"/>
      <c r="K9" s="56"/>
      <c r="L9" s="56"/>
      <c r="M9" s="56"/>
      <c r="N9" s="57"/>
    </row>
    <row r="10" spans="2:14" x14ac:dyDescent="0.2">
      <c r="B10" s="58" t="s">
        <v>1</v>
      </c>
      <c r="C10" s="2" t="s">
        <v>7</v>
      </c>
      <c r="D10" s="52" t="s">
        <v>10</v>
      </c>
      <c r="E10" s="53"/>
      <c r="F10" s="53"/>
      <c r="G10" s="53"/>
      <c r="H10" s="53"/>
      <c r="I10" s="53"/>
      <c r="J10" s="53"/>
      <c r="K10" s="53"/>
      <c r="L10" s="53"/>
      <c r="M10" s="53"/>
      <c r="N10" s="54"/>
    </row>
    <row r="11" spans="2:14" x14ac:dyDescent="0.2">
      <c r="B11" s="58"/>
      <c r="C11" s="4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7"/>
    </row>
    <row r="12" spans="2:14" x14ac:dyDescent="0.2">
      <c r="B12" s="58" t="s">
        <v>2</v>
      </c>
      <c r="C12" s="2" t="s">
        <v>8</v>
      </c>
      <c r="D12" s="59" t="s">
        <v>40</v>
      </c>
      <c r="E12" s="60"/>
      <c r="F12" s="60"/>
      <c r="G12" s="60"/>
      <c r="H12" s="60"/>
      <c r="I12" s="60"/>
      <c r="J12" s="60"/>
      <c r="K12" s="60"/>
      <c r="L12" s="60"/>
      <c r="M12" s="60"/>
      <c r="N12" s="61"/>
    </row>
    <row r="13" spans="2:14" x14ac:dyDescent="0.2">
      <c r="B13" s="58"/>
      <c r="C13" s="3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4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7"/>
  <sheetViews>
    <sheetView zoomScaleNormal="100" workbookViewId="0">
      <selection activeCell="E39" sqref="E39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5" t="s">
        <v>25</v>
      </c>
      <c r="B1" s="25" t="s">
        <v>47</v>
      </c>
      <c r="C1" s="25" t="s">
        <v>26</v>
      </c>
      <c r="D1" s="5" t="s">
        <v>48</v>
      </c>
      <c r="E1" s="5" t="s">
        <v>49</v>
      </c>
      <c r="F1" s="25" t="s">
        <v>45</v>
      </c>
      <c r="G1" s="5" t="s">
        <v>61</v>
      </c>
      <c r="H1" s="25" t="s">
        <v>76</v>
      </c>
    </row>
    <row r="2" spans="1:8" x14ac:dyDescent="0.25">
      <c r="A2" s="7" t="s">
        <v>13</v>
      </c>
      <c r="B2" s="25" t="s">
        <v>27</v>
      </c>
      <c r="C2" s="27" t="s">
        <v>50</v>
      </c>
      <c r="D2" s="5" t="s">
        <v>64</v>
      </c>
      <c r="E2" s="5" t="s">
        <v>64</v>
      </c>
      <c r="F2" s="27" t="s">
        <v>60</v>
      </c>
      <c r="G2" s="5" t="s">
        <v>27</v>
      </c>
      <c r="H2" s="25" t="s">
        <v>27</v>
      </c>
    </row>
    <row r="3" spans="1:8" x14ac:dyDescent="0.25">
      <c r="A3" s="7" t="s">
        <v>14</v>
      </c>
      <c r="B3" s="28" t="s">
        <v>60</v>
      </c>
      <c r="C3" s="27" t="s">
        <v>51</v>
      </c>
      <c r="D3" s="7" t="s">
        <v>13</v>
      </c>
      <c r="E3" s="7" t="s">
        <v>13</v>
      </c>
      <c r="F3" s="27" t="s">
        <v>34</v>
      </c>
      <c r="G3" s="9" t="s">
        <v>64</v>
      </c>
      <c r="H3" s="26" t="s">
        <v>64</v>
      </c>
    </row>
    <row r="4" spans="1:8" x14ac:dyDescent="0.25">
      <c r="A4" s="5" t="s">
        <v>16</v>
      </c>
      <c r="B4" s="25" t="s">
        <v>81</v>
      </c>
      <c r="C4" s="27" t="s">
        <v>58</v>
      </c>
      <c r="D4" s="8" t="s">
        <v>53</v>
      </c>
      <c r="E4" s="5" t="s">
        <v>62</v>
      </c>
      <c r="F4" s="27" t="s">
        <v>84</v>
      </c>
      <c r="G4" s="8" t="s">
        <v>46</v>
      </c>
      <c r="H4" s="27" t="s">
        <v>60</v>
      </c>
    </row>
    <row r="5" spans="1:8" x14ac:dyDescent="0.25">
      <c r="A5" s="8" t="s">
        <v>15</v>
      </c>
      <c r="B5" s="28" t="s">
        <v>34</v>
      </c>
      <c r="C5" s="27" t="s">
        <v>52</v>
      </c>
      <c r="D5" s="7" t="s">
        <v>14</v>
      </c>
      <c r="E5" s="5" t="s">
        <v>67</v>
      </c>
      <c r="F5" s="27" t="s">
        <v>30</v>
      </c>
      <c r="G5" s="8" t="s">
        <v>13</v>
      </c>
      <c r="H5" s="27" t="s">
        <v>81</v>
      </c>
    </row>
    <row r="6" spans="1:8" x14ac:dyDescent="0.25">
      <c r="B6" s="28" t="s">
        <v>84</v>
      </c>
      <c r="D6" s="7" t="s">
        <v>17</v>
      </c>
      <c r="E6" s="8" t="s">
        <v>65</v>
      </c>
      <c r="F6" s="27" t="s">
        <v>12</v>
      </c>
      <c r="G6" s="7" t="s">
        <v>34</v>
      </c>
      <c r="H6" s="28" t="s">
        <v>83</v>
      </c>
    </row>
    <row r="7" spans="1:8" x14ac:dyDescent="0.25">
      <c r="B7" s="28" t="s">
        <v>21</v>
      </c>
      <c r="D7" s="7" t="s">
        <v>16</v>
      </c>
      <c r="E7" s="7" t="s">
        <v>14</v>
      </c>
      <c r="G7" s="8" t="s">
        <v>84</v>
      </c>
      <c r="H7" s="28" t="s">
        <v>34</v>
      </c>
    </row>
    <row r="8" spans="1:8" x14ac:dyDescent="0.25">
      <c r="B8" s="28" t="s">
        <v>22</v>
      </c>
      <c r="D8" s="8" t="s">
        <v>32</v>
      </c>
      <c r="E8" s="7" t="s">
        <v>17</v>
      </c>
      <c r="G8" s="8" t="s">
        <v>90</v>
      </c>
      <c r="H8" s="27" t="s">
        <v>84</v>
      </c>
    </row>
    <row r="9" spans="1:8" x14ac:dyDescent="0.25">
      <c r="B9" s="28" t="s">
        <v>54</v>
      </c>
      <c r="D9" s="8" t="s">
        <v>33</v>
      </c>
      <c r="E9" s="7" t="s">
        <v>16</v>
      </c>
      <c r="G9" s="8" t="s">
        <v>21</v>
      </c>
      <c r="H9" s="27" t="s">
        <v>90</v>
      </c>
    </row>
    <row r="10" spans="1:8" x14ac:dyDescent="0.25">
      <c r="B10" s="25" t="s">
        <v>82</v>
      </c>
      <c r="D10" s="8" t="s">
        <v>19</v>
      </c>
      <c r="E10" s="8" t="s">
        <v>32</v>
      </c>
      <c r="G10" s="8" t="s">
        <v>22</v>
      </c>
      <c r="H10" s="25" t="s">
        <v>77</v>
      </c>
    </row>
    <row r="11" spans="1:8" x14ac:dyDescent="0.25">
      <c r="B11" s="28" t="s">
        <v>59</v>
      </c>
      <c r="D11" s="8" t="s">
        <v>55</v>
      </c>
      <c r="E11" s="8" t="s">
        <v>33</v>
      </c>
      <c r="G11" s="8" t="s">
        <v>54</v>
      </c>
      <c r="H11" s="27" t="s">
        <v>21</v>
      </c>
    </row>
    <row r="12" spans="1:8" x14ac:dyDescent="0.25">
      <c r="B12" s="28" t="s">
        <v>18</v>
      </c>
      <c r="E12" s="8" t="s">
        <v>63</v>
      </c>
      <c r="G12" s="8" t="s">
        <v>14</v>
      </c>
      <c r="H12" s="25" t="s">
        <v>62</v>
      </c>
    </row>
    <row r="13" spans="1:8" x14ac:dyDescent="0.25">
      <c r="B13" s="28" t="s">
        <v>30</v>
      </c>
      <c r="E13" s="8" t="s">
        <v>19</v>
      </c>
      <c r="G13" s="8" t="s">
        <v>17</v>
      </c>
      <c r="H13" s="27" t="s">
        <v>22</v>
      </c>
    </row>
    <row r="14" spans="1:8" x14ac:dyDescent="0.25">
      <c r="B14" s="28" t="s">
        <v>12</v>
      </c>
      <c r="E14" s="5" t="s">
        <v>69</v>
      </c>
      <c r="G14" s="7" t="s">
        <v>59</v>
      </c>
      <c r="H14" s="25" t="s">
        <v>67</v>
      </c>
    </row>
    <row r="15" spans="1:8" x14ac:dyDescent="0.25">
      <c r="B15" s="28" t="s">
        <v>23</v>
      </c>
      <c r="E15" s="5" t="s">
        <v>68</v>
      </c>
      <c r="G15" s="7" t="s">
        <v>20</v>
      </c>
      <c r="H15" s="25" t="s">
        <v>53</v>
      </c>
    </row>
    <row r="16" spans="1:8" x14ac:dyDescent="0.25">
      <c r="B16" s="28" t="s">
        <v>24</v>
      </c>
      <c r="E16" s="8" t="s">
        <v>66</v>
      </c>
      <c r="G16" s="7" t="s">
        <v>18</v>
      </c>
      <c r="H16" s="25" t="s">
        <v>65</v>
      </c>
    </row>
    <row r="17" spans="2:8" x14ac:dyDescent="0.25">
      <c r="B17" s="28" t="s">
        <v>56</v>
      </c>
      <c r="G17" s="7" t="s">
        <v>16</v>
      </c>
      <c r="H17" s="27" t="s">
        <v>54</v>
      </c>
    </row>
    <row r="18" spans="2:8" x14ac:dyDescent="0.25">
      <c r="E18" s="7"/>
      <c r="G18" s="7" t="s">
        <v>32</v>
      </c>
      <c r="H18" s="27" t="s">
        <v>80</v>
      </c>
    </row>
    <row r="19" spans="2:8" x14ac:dyDescent="0.25">
      <c r="E19" s="7"/>
      <c r="G19" s="7" t="s">
        <v>30</v>
      </c>
      <c r="H19" s="25" t="s">
        <v>82</v>
      </c>
    </row>
    <row r="20" spans="2:8" x14ac:dyDescent="0.25">
      <c r="E20" s="7"/>
      <c r="G20" s="7" t="s">
        <v>33</v>
      </c>
      <c r="H20" s="27" t="s">
        <v>17</v>
      </c>
    </row>
    <row r="21" spans="2:8" x14ac:dyDescent="0.25">
      <c r="E21" s="7"/>
      <c r="G21" s="7" t="s">
        <v>12</v>
      </c>
      <c r="H21" s="28" t="s">
        <v>59</v>
      </c>
    </row>
    <row r="22" spans="2:8" x14ac:dyDescent="0.25">
      <c r="E22" s="7"/>
      <c r="G22" s="7" t="s">
        <v>29</v>
      </c>
      <c r="H22" s="28" t="s">
        <v>79</v>
      </c>
    </row>
    <row r="23" spans="2:8" x14ac:dyDescent="0.25">
      <c r="E23" s="7"/>
      <c r="G23" s="7" t="s">
        <v>23</v>
      </c>
      <c r="H23" s="28" t="s">
        <v>18</v>
      </c>
    </row>
    <row r="24" spans="2:8" x14ac:dyDescent="0.25">
      <c r="E24" s="7"/>
      <c r="G24" s="7" t="s">
        <v>19</v>
      </c>
      <c r="H24" s="28" t="s">
        <v>32</v>
      </c>
    </row>
    <row r="25" spans="2:8" x14ac:dyDescent="0.25">
      <c r="E25" s="7"/>
      <c r="G25" s="7" t="s">
        <v>24</v>
      </c>
      <c r="H25" s="28" t="s">
        <v>30</v>
      </c>
    </row>
    <row r="26" spans="2:8" x14ac:dyDescent="0.25">
      <c r="G26" s="7" t="s">
        <v>56</v>
      </c>
      <c r="H26" s="25" t="s">
        <v>33</v>
      </c>
    </row>
    <row r="27" spans="2:8" x14ac:dyDescent="0.25">
      <c r="H27" s="25" t="s">
        <v>12</v>
      </c>
    </row>
    <row r="28" spans="2:8" x14ac:dyDescent="0.25">
      <c r="H28" s="25" t="s">
        <v>63</v>
      </c>
    </row>
    <row r="29" spans="2:8" x14ac:dyDescent="0.25">
      <c r="H29" s="28" t="s">
        <v>23</v>
      </c>
    </row>
    <row r="30" spans="2:8" x14ac:dyDescent="0.25">
      <c r="G30" s="7"/>
      <c r="H30" s="28" t="s">
        <v>19</v>
      </c>
    </row>
    <row r="31" spans="2:8" x14ac:dyDescent="0.25">
      <c r="H31" s="28" t="s">
        <v>24</v>
      </c>
    </row>
    <row r="32" spans="2:8" x14ac:dyDescent="0.25">
      <c r="H32" s="25" t="s">
        <v>78</v>
      </c>
    </row>
    <row r="33" spans="8:8" x14ac:dyDescent="0.25">
      <c r="H33" s="25" t="s">
        <v>69</v>
      </c>
    </row>
    <row r="34" spans="8:8" x14ac:dyDescent="0.25">
      <c r="H34" s="25" t="s">
        <v>68</v>
      </c>
    </row>
    <row r="35" spans="8:8" x14ac:dyDescent="0.25">
      <c r="H35" s="25" t="s">
        <v>55</v>
      </c>
    </row>
    <row r="36" spans="8:8" x14ac:dyDescent="0.25">
      <c r="H36" s="25" t="s">
        <v>66</v>
      </c>
    </row>
    <row r="37" spans="8:8" x14ac:dyDescent="0.25">
      <c r="H37" s="28" t="s">
        <v>56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G25 E18:E22 D5:D7 G20 G22 E7:E9 D3:E3 G14:G18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(gv)</vt:lpstr>
      <vt:lpstr>antal lektioner (gv)</vt:lpstr>
      <vt:lpstr>Fordybelsestid (gv)</vt:lpstr>
      <vt:lpstr>større skriftlige opgaver (gv)</vt:lpstr>
      <vt:lpstr>valgfag (gv)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Mette Sigtenbjerggaard</cp:lastModifiedBy>
  <cp:lastPrinted>2017-06-07T09:07:41Z</cp:lastPrinted>
  <dcterms:created xsi:type="dcterms:W3CDTF">2009-05-12T11:16:16Z</dcterms:created>
  <dcterms:modified xsi:type="dcterms:W3CDTF">2025-11-27T07:58:58Z</dcterms:modified>
</cp:coreProperties>
</file>