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80911F80-F580-48F2-883F-C9210E3EAC65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f)" sheetId="7" r:id="rId1"/>
    <sheet name="antal lektioner (mf)" sheetId="1" state="hidden" r:id="rId2"/>
    <sheet name="fordybelsestid (mf)" sheetId="4" state="hidden" r:id="rId3"/>
    <sheet name="større skriftlige opgaver (mf)" sheetId="5" state="hidden" r:id="rId4"/>
    <sheet name="valgfag (mf)" sheetId="2" state="hidden" r:id="rId5"/>
  </sheets>
  <externalReferences>
    <externalReference r:id="rId6"/>
  </externalReferences>
  <definedNames>
    <definedName name="_2.fr.sprog">'valgfag (mf)'!$C$2:$C$5</definedName>
    <definedName name="kunstn._fag">'valgfag (mf)'!#REF!</definedName>
    <definedName name="nat.vid.fag_B">valgfag A eller B</definedName>
    <definedName name="naturv.fag_B">'valgfag (mf)'!$A$2:$A$5</definedName>
    <definedName name="naturv.fag_B_mf">'[1]valgfag (mf)'!$A$2:$A$5</definedName>
    <definedName name="naturv.fag_C">'valgfag (mf)'!#REF!</definedName>
    <definedName name="valgfag">'studieretning (mf)'!$I$8</definedName>
    <definedName name="valgfag_A">'valgfag (mf)'!$D$3:$D$3</definedName>
    <definedName name="valgfag_A_eller_B">'studieretning (mf)'!$I$8</definedName>
    <definedName name="valgfag_B_1">'valgfag (mf)'!#REF!</definedName>
    <definedName name="valgfag_B_2">'valgfag (mf)'!#REF!</definedName>
    <definedName name="valgfag_C">'valgfag (mf)'!$B$2:$B$18</definedName>
    <definedName name="valgfag_C_mf">'[1]valgfag (mf)'!$B$2:$B$17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H15" i="1"/>
  <c r="I15" i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<sst xmlns="http://schemas.openxmlformats.org/spreadsheetml/2006/main" count="197" uniqueCount="92">
  <si>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</si>
  <si>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</si>
  <si>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</si>
  <si>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</si>
  <si>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</si>
  <si>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</si>
  <si>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</si>
  <si>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</si>
  <si>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</si>
  <si>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</si>
  <si>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</si>
  <si>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</si>
  <si>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</si>
  <si>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</si>
  <si>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</si>
  <si>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</si>
  <si>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</si>
  <si>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</si>
  <si>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</si>
  <si>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</si>
  <si>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</si>
  <si>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</si>
  <si>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</si>
  <si>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</si>
  <si>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</si>
  <si>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</si>
  <si>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</si>
  <si>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</si>
  <si>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</si>
  <si>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</si>
  <si>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</si>
  <si>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</si>
  <si>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</si>
  <si>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</si>
  <si>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</si>
  <si>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</si>
  <si>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</si>
  <si>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</si>
  <si>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</si>
  <si>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</si>
  <si>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</si>
  <si>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</si>
  <si>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</si>
  <si>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</si>
  <si>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</si>
  <si>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</si>
  <si>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</si>
  <si>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</si>
  <si>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</si>
  <si>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</si>
  <si>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</si>
  <si>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</si>
  <si>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</si>
  <si>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</si>
  <si>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</si>
  <si>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</si>
  <si>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</si>
  <si>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</si>
  <si>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</si>
  <si>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</si>
  <si>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</si>
  <si>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</si>
  <si>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</si>
  <si>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</si>
  <si>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</si>
  <si>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</si>
  <si>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</si>
  <si>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</si>
  <si>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</si>
  <si>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</si>
  <si>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</si>
  <si>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Kemi B</t>
  </si>
  <si>
    <t>Engelsk B</t>
  </si>
  <si>
    <t>Fysik A</t>
  </si>
  <si>
    <t xml:space="preserve">         Fysik A - Matematik A - Kemi B</t>
  </si>
  <si>
    <t>Kunstnerisk fag</t>
  </si>
  <si>
    <t>Valgfag A, B eller C</t>
  </si>
  <si>
    <t>Engelsk A</t>
  </si>
  <si>
    <t>Samfundsfag B</t>
  </si>
  <si>
    <t>Kemi A</t>
  </si>
  <si>
    <t>Biologi C</t>
  </si>
  <si>
    <t>Biologi C / Naturgeografi C</t>
  </si>
  <si>
    <t>Græsk C</t>
  </si>
  <si>
    <t>Design og arkitektur B</t>
  </si>
  <si>
    <t>Dramatik C</t>
  </si>
  <si>
    <t>2024-2027</t>
  </si>
  <si>
    <t xml:space="preserve">    Vælger du et fag med B+C, skal du lade rubrikken ved siden af stå med teksten Valgfag C.</t>
  </si>
  <si>
    <t>2. Derefter skal du i 3.g vælge fag i Valgfag A, B eller C (medmindre den allerede er udfyldt).</t>
  </si>
  <si>
    <t>1. Start med at vælge fag i 1.g.</t>
  </si>
  <si>
    <t>Du har mulighed for at vælge fag i de mørke rubrikker.</t>
  </si>
  <si>
    <t>Dramatik B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</si>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</sst>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2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/>
    <xf numFmtId="0" fontId="11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7" fillId="0" borderId="0" xfId="1" applyFont="1"/>
    <xf numFmtId="0" fontId="7" fillId="3" borderId="0" xfId="1" applyFont="1" applyFill="1"/>
    <xf numFmtId="0" fontId="7" fillId="2" borderId="0" xfId="1" applyFont="1" applyFill="1"/>
    <xf numFmtId="0" fontId="9" fillId="0" borderId="5" xfId="1" applyFont="1" applyBorder="1"/>
    <xf numFmtId="0" fontId="9" fillId="3" borderId="0" xfId="1" applyFont="1" applyFill="1"/>
    <xf numFmtId="0" fontId="9" fillId="3" borderId="5" xfId="1" applyFont="1" applyFill="1" applyBorder="1"/>
    <xf numFmtId="0" fontId="7" fillId="0" borderId="5" xfId="1" applyFont="1" applyBorder="1"/>
    <xf numFmtId="0" fontId="7" fillId="3" borderId="5" xfId="1" applyFont="1" applyFill="1" applyBorder="1"/>
    <xf numFmtId="0" fontId="9" fillId="0" borderId="0" xfId="1" applyFont="1"/>
    <xf numFmtId="0" fontId="15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2">
    <cellStyle name="Normal" xfId="0" builtinId="0"/>
    <cellStyle name="Normal 2" xfId="1" xr:uid="{16BB1386-D3AA-46C4-AA45-FF848591DAB8}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B2091C"/>
      <color rgb="FFCAF008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1</xdr:row>
      <xdr:rowOff>37799</xdr:rowOff>
    </xdr:from>
    <xdr:to>
      <xdr:col>10</xdr:col>
      <xdr:colOff>952500</xdr:colOff>
      <xdr:row>4</xdr:row>
      <xdr:rowOff>182498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19972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7%20Undervisning,%20Aktiviteter\78%20Studieretninger%20og%20valgfag\783%20Studieretninger\783-24\Filer%20til%20hjemmesiden\studieretninger%202024%20samlet.xlsx" TargetMode="External"/><Relationship Id="rId1" Type="http://schemas.openxmlformats.org/officeDocument/2006/relationships/externalLinkPath" Target="studieretninger%202024%20sam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tal lektioner (mikro)"/>
      <sheetName val="fordybelsestid (mikro)"/>
      <sheetName val="større skriftlige opgaver (mikr"/>
      <sheetName val="antal lektioner (busi)"/>
      <sheetName val="fordybelsestid (busi)"/>
      <sheetName val="større skriftlige opgaver (busi"/>
      <sheetName val="Mennesket og miljøet"/>
      <sheetName val="valgfag (miljø)"/>
      <sheetName val="Det mikroskopiske liv"/>
      <sheetName val="valgfag (mikro)"/>
      <sheetName val="Geoscience"/>
      <sheetName val="valgfag (gv)"/>
      <sheetName val="Science"/>
      <sheetName val="valgfag (mfk)"/>
      <sheetName val="Superscience fysik"/>
      <sheetName val="valgfag (mf)"/>
      <sheetName val="Superscience kemi"/>
      <sheetName val="valgfag (mk)"/>
      <sheetName val="Int. business"/>
      <sheetName val="valgfag (int.buss.)"/>
      <sheetName val="Business"/>
      <sheetName val="Innovation-bæredygtighed"/>
      <sheetName val="valgfag (bæredygtighed)"/>
      <sheetName val="valgfag (busi)"/>
      <sheetName val="Sundhed"/>
      <sheetName val="valgfag (sund)"/>
      <sheetName val="Kommunikation"/>
      <sheetName val="valgfag (komm)"/>
      <sheetName val="Tale teori tal"/>
      <sheetName val="valgfag (ttt)"/>
      <sheetName val="Europaklasse fransk beg"/>
      <sheetName val="valgfag (eu frb)"/>
      <sheetName val="Europaklasse fransk fort"/>
      <sheetName val="valgfag (eu frf)"/>
      <sheetName val="Europaklasse tysk"/>
      <sheetName val="Europaklasse tre sprog"/>
      <sheetName val="valgfag (eu ty)"/>
      <sheetName val="Sprog i Verden"/>
      <sheetName val="valgfag (sprog)"/>
      <sheetName val="Kulturer"/>
      <sheetName val="valgfag (kult)"/>
      <sheetName val="Musik og kommunikation"/>
      <sheetName val="valgfag (mue)"/>
      <sheetName val="Musik og mønstre"/>
      <sheetName val="valgfag (mum)"/>
      <sheetName val="antal lektioner (mum)"/>
      <sheetName val="fordybelsestid (mum)"/>
      <sheetName val="større skriftlige opgaver (mum)"/>
      <sheetName val="antal lektioner (mue)"/>
      <sheetName val="fordybelsestid (mue)"/>
      <sheetName val="større skriftlige opgaver (mue)"/>
      <sheetName val="antal lektioner (kult)"/>
      <sheetName val="fordybelsestid (kult)"/>
      <sheetName val="større skriftlige opgaver (kult"/>
      <sheetName val="antal lektioner (sprog)"/>
      <sheetName val="fordybelsestid (sprog)"/>
      <sheetName val="større skriftlige opgaver (spro"/>
      <sheetName val="antal lektioner (eu tre)"/>
      <sheetName val="fordybelsestid (eu tre)"/>
      <sheetName val="større skriftlige opgaver ( (2)"/>
      <sheetName val="valgfag (eu tre)"/>
      <sheetName val="antal lektioner (eu ty)"/>
      <sheetName val="fordybelsestid (eu ty)"/>
      <sheetName val="større skriftlige opgaver (eu t"/>
      <sheetName val="antal lektioner (eu frf)"/>
      <sheetName val="fordybelsestid (eu frf)"/>
      <sheetName val="større skriftlige opgaver (euff"/>
      <sheetName val="antal lektioner (eu frb)"/>
      <sheetName val="fordybelsestid (eu frb)"/>
      <sheetName val="større skriftlige opgaver (eufb"/>
      <sheetName val="antal lektioner (ttt)"/>
      <sheetName val="fordybelsestid (ttt)"/>
      <sheetName val="større skriftlige opgaver (ttt)"/>
      <sheetName val="antal lektioner (komm)"/>
      <sheetName val="fordybelsestid (komm)"/>
      <sheetName val="større skriftlige opgaver (komm"/>
      <sheetName val="antal lektioner (sund)"/>
      <sheetName val="fordybelsestid (sund)"/>
      <sheetName val="større skriftlige opgaver (sund"/>
      <sheetName val="antal lektioner (klima)"/>
      <sheetName val="fordybelsestid (klima)"/>
      <sheetName val="større skriftlige opgaver (klim"/>
      <sheetName val="antal lektioner (global)"/>
      <sheetName val="fordybelsestid (global)"/>
      <sheetName val="større skriftlige opgaver (glob"/>
      <sheetName val="antal lektioner (mk)"/>
      <sheetName val="fordybelsestid (mk)"/>
      <sheetName val="større skriftlige opgaver (mk)"/>
      <sheetName val="antal lektioner (mf)"/>
      <sheetName val="fordybelsestid (mf)"/>
      <sheetName val="større skriftlige opgaver (mf)"/>
      <sheetName val="antal lektioner (mfk)"/>
      <sheetName val="fordybelsestid (mfk)"/>
      <sheetName val="større skriftlige opgaver (mfk)"/>
      <sheetName val="antal lektioner (gv)"/>
      <sheetName val="Fordybelsestid (gv)"/>
      <sheetName val="større skriftlige opgaver (gv)"/>
      <sheetName val="antal lektioner (miljø)"/>
      <sheetName val="fordybelsestid (miljø)"/>
      <sheetName val="større skriftlige opgaver (mil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 t="str">
            <v>Biologi B</v>
          </cell>
          <cell r="B2" t="str">
            <v>Astronomi C</v>
          </cell>
        </row>
        <row r="3">
          <cell r="A3" t="str">
            <v>Fysik B</v>
          </cell>
          <cell r="B3" t="str">
            <v>Billedkunst C</v>
          </cell>
        </row>
        <row r="4">
          <cell r="A4" t="str">
            <v>Matematik B</v>
          </cell>
          <cell r="B4" t="str">
            <v>Design og arkitektur C</v>
          </cell>
        </row>
        <row r="5">
          <cell r="A5" t="str">
            <v>Naturgeografi B</v>
          </cell>
          <cell r="B5" t="str">
            <v>Dramatik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Græsk C</v>
          </cell>
        </row>
        <row r="10">
          <cell r="B10" t="str">
            <v>Informatik C</v>
          </cell>
        </row>
        <row r="11">
          <cell r="B11" t="str">
            <v>Latin C</v>
          </cell>
        </row>
        <row r="12">
          <cell r="B12" t="str">
            <v>Mediefag C</v>
          </cell>
        </row>
        <row r="13">
          <cell r="B13" t="str">
            <v>Musik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F30" sqref="F30"/>
    </sheetView>
  </sheetViews>
  <sheetFormatPr defaultRowHeight="12.75" x14ac:dyDescent="0.2"/>
  <cols>
    <col min="1" max="1" width="4.7109375" customWidth="1"/>
    <col min="2" max="2" width="10.7109375" customWidth="1"/>
    <col min="3" max="3" width="11.7109375" customWidth="1"/>
    <col min="4" max="4" width="9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2"/>
      <c r="B7" s="23"/>
      <c r="C7" s="48" t="s">
        <v>74</v>
      </c>
      <c r="D7" s="49"/>
      <c r="E7" s="49"/>
      <c r="F7" s="49"/>
      <c r="G7" s="49"/>
      <c r="H7" s="49"/>
      <c r="I7" s="49"/>
      <c r="J7" s="48" t="s">
        <v>85</v>
      </c>
      <c r="K7" s="50"/>
      <c r="L7" s="5"/>
      <c r="M7" s="5"/>
      <c r="N7" s="5"/>
      <c r="O7" s="5"/>
      <c r="P7" s="5"/>
    </row>
    <row r="8" spans="1:16" ht="24.95" customHeight="1" x14ac:dyDescent="0.25">
      <c r="A8" s="36" t="s">
        <v>37</v>
      </c>
      <c r="B8" s="26" t="s">
        <v>38</v>
      </c>
      <c r="C8" s="26" t="s">
        <v>39</v>
      </c>
      <c r="D8" s="26" t="s">
        <v>41</v>
      </c>
      <c r="E8" s="27" t="s">
        <v>73</v>
      </c>
      <c r="F8" s="27" t="s">
        <v>70</v>
      </c>
      <c r="G8" s="28" t="s">
        <v>43</v>
      </c>
      <c r="H8" s="38" t="str">
        <f>IF(J9="Fransk beg. A",J9,IF(J9="Tysk beg. A",J9,IF(J9="Spansk beg. A",J9,"Valgfag A, B eller C")))</f>
        <v>Valgfag A, B eller C</v>
      </c>
      <c r="I8" s="29" t="s">
        <v>47</v>
      </c>
      <c r="J8" s="25"/>
      <c r="K8" s="30"/>
      <c r="L8" s="5"/>
      <c r="M8" s="5"/>
      <c r="N8" s="5"/>
      <c r="O8" s="5"/>
      <c r="P8" s="5"/>
    </row>
    <row r="9" spans="1:16" ht="24.95" customHeight="1" x14ac:dyDescent="0.25">
      <c r="A9" s="37" t="s">
        <v>36</v>
      </c>
      <c r="B9" s="31" t="s">
        <v>38</v>
      </c>
      <c r="C9" s="31" t="s">
        <v>39</v>
      </c>
      <c r="D9" s="31" t="s">
        <v>41</v>
      </c>
      <c r="E9" s="27" t="s">
        <v>73</v>
      </c>
      <c r="F9" s="27" t="s">
        <v>70</v>
      </c>
      <c r="G9" s="27" t="s">
        <v>71</v>
      </c>
      <c r="H9" s="31" t="s">
        <v>72</v>
      </c>
      <c r="I9" s="32" t="s">
        <v>44</v>
      </c>
      <c r="J9" s="32" t="str">
        <f>J10</f>
        <v>2.fremmedsprog</v>
      </c>
      <c r="K9" s="33" t="s">
        <v>80</v>
      </c>
      <c r="L9" s="5"/>
      <c r="M9" s="5"/>
      <c r="N9" s="5"/>
      <c r="O9" s="5"/>
      <c r="P9" s="5"/>
    </row>
    <row r="10" spans="1:16" ht="24.95" customHeight="1" x14ac:dyDescent="0.25">
      <c r="A10" s="36" t="s">
        <v>35</v>
      </c>
      <c r="B10" s="31" t="s">
        <v>38</v>
      </c>
      <c r="C10" s="31" t="s">
        <v>39</v>
      </c>
      <c r="D10" s="31" t="s">
        <v>41</v>
      </c>
      <c r="E10" s="27" t="s">
        <v>73</v>
      </c>
      <c r="F10" s="27" t="s">
        <v>70</v>
      </c>
      <c r="G10" s="27" t="s">
        <v>71</v>
      </c>
      <c r="H10" s="31" t="s">
        <v>72</v>
      </c>
      <c r="I10" s="31" t="s">
        <v>42</v>
      </c>
      <c r="J10" s="34" t="s">
        <v>57</v>
      </c>
      <c r="K10" s="34" t="s">
        <v>75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35" t="s">
        <v>89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24" t="s">
        <v>88</v>
      </c>
      <c r="C13" s="25"/>
      <c r="D13" s="2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24" t="s">
        <v>87</v>
      </c>
      <c r="C14" s="25"/>
      <c r="D14" s="2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25" t="s">
        <v>86</v>
      </c>
      <c r="C15" s="25"/>
      <c r="D15" s="2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(mf)'!$F$2:$F$6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(mf)'!$H$2:$H$37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2" sqref="H12"/>
    </sheetView>
  </sheetViews>
  <sheetFormatPr defaultRowHeight="12.75" x14ac:dyDescent="0.2"/>
  <cols>
    <col min="1" max="1" width="20.7109375" style="7" customWidth="1"/>
    <col min="2" max="2" width="3" style="7" customWidth="1"/>
    <col min="3" max="7" width="14.7109375" style="7" customWidth="1"/>
    <col min="8" max="8" width="16.140625" style="7" bestFit="1" customWidth="1"/>
    <col min="9" max="9" width="16" style="7" bestFit="1" customWidth="1"/>
    <col min="10" max="11" width="14.7109375" style="7" customWidth="1"/>
    <col min="12" max="12" width="15.5703125" style="7" customWidth="1"/>
    <col min="13" max="16" width="4.7109375" style="7" customWidth="1"/>
    <col min="17" max="16384" width="9.140625" style="7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7"/>
      <c r="D3" s="18"/>
      <c r="H3" s="18"/>
    </row>
    <row r="4" spans="2:16" ht="12.75" customHeight="1" x14ac:dyDescent="0.2">
      <c r="D4" s="18"/>
      <c r="H4" s="18"/>
    </row>
    <row r="5" spans="2:16" ht="12.75" customHeight="1" x14ac:dyDescent="0.2">
      <c r="D5" s="18"/>
      <c r="H5" s="18"/>
    </row>
    <row r="6" spans="2:16" ht="12.75" customHeight="1" x14ac:dyDescent="0.2">
      <c r="D6" s="18"/>
      <c r="H6" s="18"/>
    </row>
    <row r="7" spans="2:16" ht="28.5" customHeight="1" x14ac:dyDescent="0.25">
      <c r="B7" s="8"/>
      <c r="C7" s="19">
        <f>'studieretning (mf)'!B7</f>
        <v>0</v>
      </c>
      <c r="D7" s="53" t="str">
        <f>'studieretning (mf)'!C7</f>
        <v xml:space="preserve">         Fysik A - Matematik A - Kemi B</v>
      </c>
      <c r="E7" s="53"/>
      <c r="F7" s="53"/>
      <c r="G7" s="53"/>
      <c r="H7" s="54"/>
      <c r="I7" s="54"/>
      <c r="J7" s="54"/>
      <c r="K7" s="51" t="str">
        <f>'studieretning (mf)'!J7</f>
        <v>2024-2027</v>
      </c>
      <c r="L7" s="51"/>
    </row>
    <row r="8" spans="2:16" ht="15" x14ac:dyDescent="0.2">
      <c r="B8" s="18" t="s">
        <v>31</v>
      </c>
      <c r="F8" s="20"/>
      <c r="G8" s="20"/>
      <c r="H8" s="9"/>
    </row>
    <row r="9" spans="2:16" x14ac:dyDescent="0.2">
      <c r="B9" s="52" t="s">
        <v>0</v>
      </c>
      <c r="C9" s="10" t="str">
        <f>'studieretning (mf)'!B8</f>
        <v>Dansk A</v>
      </c>
      <c r="D9" s="10" t="str">
        <f>'studieretning (mf)'!C8</f>
        <v>Historie A</v>
      </c>
      <c r="E9" s="10" t="str">
        <f>'studieretning (mf)'!D8</f>
        <v>Idræt C</v>
      </c>
      <c r="F9" s="10" t="str">
        <f>'studieretning (mf)'!E8</f>
        <v>Fysik A</v>
      </c>
      <c r="G9" s="10" t="str">
        <f>'studieretning (mf)'!F8</f>
        <v>Matematik A</v>
      </c>
      <c r="H9" s="10" t="str">
        <f>'studieretning (mf)'!G8</f>
        <v>Oldtidskundskab C</v>
      </c>
      <c r="I9" s="10" t="str">
        <f>'studieretning (mf)'!H8</f>
        <v>Valgfag A, B eller C</v>
      </c>
      <c r="J9" s="10" t="str">
        <f>'studieretning (mf)'!I8</f>
        <v>Valgfag C</v>
      </c>
      <c r="K9" s="11"/>
      <c r="L9" s="10"/>
      <c r="M9" s="10" t="s">
        <v>28</v>
      </c>
      <c r="N9" s="10" t="s">
        <v>6</v>
      </c>
      <c r="O9" s="10"/>
      <c r="P9" s="10"/>
    </row>
    <row r="10" spans="2:16" x14ac:dyDescent="0.2">
      <c r="B10" s="52"/>
      <c r="C10" s="12">
        <v>80</v>
      </c>
      <c r="D10" s="12">
        <v>65</v>
      </c>
      <c r="E10" s="12">
        <v>50</v>
      </c>
      <c r="F10" s="12">
        <v>125</v>
      </c>
      <c r="G10" s="12">
        <v>140</v>
      </c>
      <c r="H10" s="13">
        <v>75</v>
      </c>
      <c r="I10" s="12">
        <v>125</v>
      </c>
      <c r="J10" s="12">
        <v>75</v>
      </c>
      <c r="K10" s="14"/>
      <c r="L10" s="12"/>
      <c r="M10" s="12">
        <v>40</v>
      </c>
      <c r="N10" s="12">
        <v>20</v>
      </c>
      <c r="O10" s="12"/>
      <c r="P10" s="12">
        <f>SUM(C10:O10)</f>
        <v>795</v>
      </c>
    </row>
    <row r="11" spans="2:16" x14ac:dyDescent="0.2">
      <c r="B11" s="52" t="s">
        <v>1</v>
      </c>
      <c r="C11" s="10" t="str">
        <f>'studieretning (mf)'!B9</f>
        <v>Dansk A</v>
      </c>
      <c r="D11" s="10" t="str">
        <f>'studieretning (mf)'!C9</f>
        <v>Historie A</v>
      </c>
      <c r="E11" s="10" t="str">
        <f>'studieretning (mf)'!D9</f>
        <v>Idræt C</v>
      </c>
      <c r="F11" s="10" t="str">
        <f>'studieretning (mf)'!E9</f>
        <v>Fysik A</v>
      </c>
      <c r="G11" s="10" t="str">
        <f>'studieretning (mf)'!F9</f>
        <v>Matematik A</v>
      </c>
      <c r="H11" s="21" t="str">
        <f>'studieretning (mf)'!G9</f>
        <v>Kemi B</v>
      </c>
      <c r="I11" s="10" t="str">
        <f>'studieretning (mf)'!H9</f>
        <v>Engelsk B</v>
      </c>
      <c r="J11" s="10" t="str">
        <f>'studieretning (mf)'!I9</f>
        <v>Religion C</v>
      </c>
      <c r="K11" s="10" t="str">
        <f>'studieretning (mf)'!J9</f>
        <v>2.fremmedsprog</v>
      </c>
      <c r="L11" s="10" t="str">
        <f>'studieretning (mf)'!K9</f>
        <v>Biologi C</v>
      </c>
      <c r="M11" s="10" t="s">
        <v>28</v>
      </c>
      <c r="N11" s="10" t="s">
        <v>7</v>
      </c>
      <c r="O11" s="10"/>
      <c r="P11" s="10"/>
    </row>
    <row r="12" spans="2:16" x14ac:dyDescent="0.2">
      <c r="B12" s="52"/>
      <c r="C12" s="12">
        <v>90</v>
      </c>
      <c r="D12" s="12">
        <v>75</v>
      </c>
      <c r="E12" s="12">
        <v>50</v>
      </c>
      <c r="F12" s="12">
        <v>100</v>
      </c>
      <c r="G12" s="12">
        <v>135</v>
      </c>
      <c r="H12" s="12">
        <v>100</v>
      </c>
      <c r="I12" s="12">
        <v>105</v>
      </c>
      <c r="J12" s="15">
        <v>75</v>
      </c>
      <c r="K12" s="12">
        <v>100</v>
      </c>
      <c r="L12" s="12">
        <v>75</v>
      </c>
      <c r="M12" s="12">
        <v>50</v>
      </c>
      <c r="N12" s="12">
        <v>0</v>
      </c>
      <c r="O12" s="12"/>
      <c r="P12" s="12">
        <f>SUM(C12:O12)</f>
        <v>955</v>
      </c>
    </row>
    <row r="13" spans="2:16" x14ac:dyDescent="0.2">
      <c r="B13" s="52" t="s">
        <v>2</v>
      </c>
      <c r="C13" s="10" t="str">
        <f>'studieretning (mf)'!B10</f>
        <v>Dansk A</v>
      </c>
      <c r="D13" s="10" t="str">
        <f>'studieretning (mf)'!C10</f>
        <v>Historie A</v>
      </c>
      <c r="E13" s="10" t="str">
        <f>'studieretning (mf)'!D10</f>
        <v>Idræt C</v>
      </c>
      <c r="F13" s="10" t="str">
        <f>'studieretning (mf)'!E10</f>
        <v>Fysik A</v>
      </c>
      <c r="G13" s="10" t="str">
        <f>'studieretning (mf)'!F10</f>
        <v>Matematik A</v>
      </c>
      <c r="H13" s="10" t="str">
        <f>'studieretning (mf)'!G10</f>
        <v>Kemi B</v>
      </c>
      <c r="I13" s="10" t="str">
        <f>'studieretning (mf)'!H10</f>
        <v>Engelsk B</v>
      </c>
      <c r="J13" s="10" t="str">
        <f>'studieretning (mf)'!I10</f>
        <v>Samfundsfag C</v>
      </c>
      <c r="K13" s="10" t="str">
        <f>'studieretning (mf)'!J10</f>
        <v>2.fremmedsprog</v>
      </c>
      <c r="L13" s="10" t="str">
        <f>'studieretning (mf)'!K10</f>
        <v>Kunstnerisk fag</v>
      </c>
      <c r="M13" s="10" t="s">
        <v>28</v>
      </c>
      <c r="N13" s="10" t="s">
        <v>4</v>
      </c>
      <c r="O13" s="10" t="s">
        <v>3</v>
      </c>
      <c r="P13" s="10"/>
    </row>
    <row r="14" spans="2:16" x14ac:dyDescent="0.2">
      <c r="B14" s="52"/>
      <c r="C14" s="12">
        <v>90</v>
      </c>
      <c r="D14" s="12">
        <v>50</v>
      </c>
      <c r="E14" s="12">
        <v>50</v>
      </c>
      <c r="F14" s="12">
        <v>100</v>
      </c>
      <c r="G14" s="12">
        <v>100</v>
      </c>
      <c r="H14" s="12">
        <v>100</v>
      </c>
      <c r="I14" s="12">
        <v>105</v>
      </c>
      <c r="J14" s="12">
        <v>75</v>
      </c>
      <c r="K14" s="12">
        <v>100</v>
      </c>
      <c r="L14" s="12">
        <v>75</v>
      </c>
      <c r="M14" s="12">
        <v>40</v>
      </c>
      <c r="N14" s="12">
        <v>15</v>
      </c>
      <c r="O14" s="12">
        <v>0</v>
      </c>
      <c r="P14" s="12">
        <f>SUM(C14:O14)</f>
        <v>900</v>
      </c>
    </row>
    <row r="15" spans="2:16" x14ac:dyDescent="0.2">
      <c r="B15" s="15"/>
      <c r="C15" s="15">
        <f>C14+C12+C10</f>
        <v>260</v>
      </c>
      <c r="D15" s="15">
        <f>D14+D12+D10</f>
        <v>190</v>
      </c>
      <c r="E15" s="15">
        <f>E14+E12+E10</f>
        <v>150</v>
      </c>
      <c r="F15" s="15">
        <f>F14+F12+F10</f>
        <v>325</v>
      </c>
      <c r="G15" s="15">
        <f>G14+G12+G10</f>
        <v>375</v>
      </c>
      <c r="H15" s="15">
        <f>H14+H12</f>
        <v>200</v>
      </c>
      <c r="I15" s="15">
        <f>I14+I12</f>
        <v>210</v>
      </c>
      <c r="J15" s="15"/>
      <c r="K15" s="15">
        <f>K14+K12</f>
        <v>200</v>
      </c>
      <c r="L15" s="15"/>
      <c r="M15" s="15"/>
      <c r="N15" s="15"/>
      <c r="O15" s="16" t="s">
        <v>9</v>
      </c>
      <c r="P15" s="16">
        <f>SUM(P9:P14)</f>
        <v>2650</v>
      </c>
    </row>
    <row r="17" spans="3:3" x14ac:dyDescent="0.2">
      <c r="C17" s="9"/>
    </row>
    <row r="19" spans="3:3" x14ac:dyDescent="0.2">
      <c r="C19" s="9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7"/>
  <sheetViews>
    <sheetView workbookViewId="0">
      <selection activeCell="H12" sqref="H1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15" x14ac:dyDescent="0.2">
      <c r="A3" s="7"/>
      <c r="B3" s="7"/>
      <c r="C3" s="17"/>
      <c r="D3" s="18"/>
      <c r="E3" s="7"/>
      <c r="F3" s="7"/>
      <c r="G3" s="7"/>
      <c r="H3" s="18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15" x14ac:dyDescent="0.2">
      <c r="A4" s="7"/>
      <c r="B4" s="7"/>
      <c r="C4" s="7"/>
      <c r="D4" s="18"/>
      <c r="E4" s="7"/>
      <c r="F4" s="7"/>
      <c r="G4" s="7"/>
      <c r="H4" s="18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15" x14ac:dyDescent="0.2">
      <c r="A5" s="7"/>
      <c r="B5" s="7"/>
      <c r="C5" s="7"/>
      <c r="D5" s="18"/>
      <c r="E5" s="7"/>
      <c r="F5" s="7"/>
      <c r="G5" s="7"/>
      <c r="H5" s="18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15" x14ac:dyDescent="0.2">
      <c r="A6" s="7"/>
      <c r="B6" s="7"/>
      <c r="C6" s="7"/>
      <c r="D6" s="18"/>
      <c r="E6" s="7"/>
      <c r="F6" s="7"/>
      <c r="G6" s="7"/>
      <c r="H6" s="18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8.5" customHeight="1" x14ac:dyDescent="0.25">
      <c r="A7" s="7"/>
      <c r="B7" s="8"/>
      <c r="C7" s="19">
        <f>'studieretning (mf)'!B7</f>
        <v>0</v>
      </c>
      <c r="D7" s="53" t="str">
        <f>'studieretning (mf)'!C7</f>
        <v xml:space="preserve">         Fysik A - Matematik A - Kemi B</v>
      </c>
      <c r="E7" s="53"/>
      <c r="F7" s="53"/>
      <c r="G7" s="53"/>
      <c r="H7" s="54"/>
      <c r="I7" s="54"/>
      <c r="J7" s="54"/>
      <c r="K7" s="51" t="str">
        <f>'studieretning (mf)'!J7</f>
        <v>2024-2027</v>
      </c>
      <c r="L7" s="51"/>
      <c r="M7" s="7"/>
      <c r="N7" s="7"/>
      <c r="O7" s="7"/>
      <c r="P7" s="7"/>
      <c r="Q7" s="7"/>
      <c r="R7" s="7"/>
    </row>
    <row r="8" spans="1:18" ht="15" x14ac:dyDescent="0.2">
      <c r="A8" s="7"/>
      <c r="B8" s="18" t="s">
        <v>31</v>
      </c>
      <c r="C8" s="7"/>
      <c r="D8" s="7"/>
      <c r="E8" s="7"/>
      <c r="F8" s="20"/>
      <c r="G8" s="20"/>
      <c r="H8" s="9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">
      <c r="A9" s="7"/>
      <c r="B9" s="52" t="s">
        <v>0</v>
      </c>
      <c r="C9" s="10" t="str">
        <f>'studieretning (mf)'!B8</f>
        <v>Dansk A</v>
      </c>
      <c r="D9" s="10" t="str">
        <f>'studieretning (mf)'!C8</f>
        <v>Historie A</v>
      </c>
      <c r="E9" s="10" t="str">
        <f>'studieretning (mf)'!D8</f>
        <v>Idræt C</v>
      </c>
      <c r="F9" s="10" t="str">
        <f>'studieretning (mf)'!E8</f>
        <v>Fysik A</v>
      </c>
      <c r="G9" s="10" t="str">
        <f>'studieretning (mf)'!F8</f>
        <v>Matematik A</v>
      </c>
      <c r="H9" s="10" t="str">
        <f>'studieretning (mf)'!G8</f>
        <v>Oldtidskundskab C</v>
      </c>
      <c r="I9" s="10" t="str">
        <f>'studieretning (mf)'!H8</f>
        <v>Valgfag A, B eller C</v>
      </c>
      <c r="J9" s="10" t="str">
        <f>'studieretning (mf)'!I8</f>
        <v>Valgfag C</v>
      </c>
      <c r="K9" s="11"/>
      <c r="L9" s="10"/>
      <c r="M9" s="10" t="s">
        <v>6</v>
      </c>
      <c r="N9" s="10"/>
      <c r="O9" s="10"/>
      <c r="P9" s="7"/>
      <c r="Q9" s="7"/>
    </row>
    <row r="10" spans="1:18" x14ac:dyDescent="0.2">
      <c r="A10" s="7"/>
      <c r="B10" s="52"/>
      <c r="C10" s="12">
        <v>30</v>
      </c>
      <c r="D10" s="12">
        <v>0</v>
      </c>
      <c r="E10" s="12">
        <v>0</v>
      </c>
      <c r="F10" s="12">
        <v>55</v>
      </c>
      <c r="G10" s="12">
        <v>60</v>
      </c>
      <c r="H10" s="13">
        <v>0</v>
      </c>
      <c r="I10" s="12">
        <v>0</v>
      </c>
      <c r="J10" s="12">
        <v>0</v>
      </c>
      <c r="K10" s="14"/>
      <c r="L10" s="12"/>
      <c r="M10" s="12">
        <v>30</v>
      </c>
      <c r="N10" s="12"/>
      <c r="O10" s="12">
        <f>SUM(C10:N10)</f>
        <v>175</v>
      </c>
      <c r="P10" s="7"/>
      <c r="Q10" s="7"/>
    </row>
    <row r="11" spans="1:18" x14ac:dyDescent="0.2">
      <c r="A11" s="7"/>
      <c r="B11" s="52" t="s">
        <v>1</v>
      </c>
      <c r="C11" s="10" t="str">
        <f>'studieretning (mf)'!B9</f>
        <v>Dansk A</v>
      </c>
      <c r="D11" s="10" t="str">
        <f>'studieretning (mf)'!C9</f>
        <v>Historie A</v>
      </c>
      <c r="E11" s="10" t="str">
        <f>'studieretning (mf)'!D9</f>
        <v>Idræt C</v>
      </c>
      <c r="F11" s="10" t="str">
        <f>'studieretning (mf)'!E9</f>
        <v>Fysik A</v>
      </c>
      <c r="G11" s="10" t="str">
        <f>'studieretning (mf)'!F9</f>
        <v>Matematik A</v>
      </c>
      <c r="H11" s="21" t="str">
        <f>'studieretning (mf)'!G9</f>
        <v>Kemi B</v>
      </c>
      <c r="I11" s="10" t="str">
        <f>'studieretning (mf)'!H9</f>
        <v>Engelsk B</v>
      </c>
      <c r="J11" s="10" t="str">
        <f>'studieretning (mf)'!I9</f>
        <v>Religion C</v>
      </c>
      <c r="K11" s="10" t="str">
        <f>'studieretning (mf)'!J9</f>
        <v>2.fremmedsprog</v>
      </c>
      <c r="L11" s="10" t="str">
        <f>'studieretning (mf)'!K9</f>
        <v>Biologi C</v>
      </c>
      <c r="M11" s="10" t="s">
        <v>7</v>
      </c>
      <c r="N11" s="10"/>
      <c r="O11" s="10"/>
      <c r="P11" s="7"/>
      <c r="Q11" s="7"/>
    </row>
    <row r="12" spans="1:18" x14ac:dyDescent="0.2">
      <c r="A12" s="7"/>
      <c r="B12" s="52"/>
      <c r="C12" s="12">
        <v>30</v>
      </c>
      <c r="D12" s="12">
        <v>0</v>
      </c>
      <c r="E12" s="12">
        <v>0</v>
      </c>
      <c r="F12" s="12">
        <v>30</v>
      </c>
      <c r="G12" s="12">
        <v>60</v>
      </c>
      <c r="H12" s="12">
        <v>30</v>
      </c>
      <c r="I12" s="12">
        <v>25</v>
      </c>
      <c r="J12" s="15">
        <v>0</v>
      </c>
      <c r="K12" s="12">
        <v>25</v>
      </c>
      <c r="L12" s="12">
        <v>10</v>
      </c>
      <c r="M12" s="12">
        <v>15</v>
      </c>
      <c r="N12" s="12"/>
      <c r="O12" s="12">
        <f>SUM(C12:N12)</f>
        <v>225</v>
      </c>
      <c r="P12" s="7"/>
      <c r="Q12" s="7"/>
    </row>
    <row r="13" spans="1:18" x14ac:dyDescent="0.2">
      <c r="A13" s="7"/>
      <c r="B13" s="52" t="s">
        <v>2</v>
      </c>
      <c r="C13" s="10" t="str">
        <f>'studieretning (mf)'!B10</f>
        <v>Dansk A</v>
      </c>
      <c r="D13" s="10" t="str">
        <f>'studieretning (mf)'!C10</f>
        <v>Historie A</v>
      </c>
      <c r="E13" s="10" t="str">
        <f>'studieretning (mf)'!D10</f>
        <v>Idræt C</v>
      </c>
      <c r="F13" s="10" t="str">
        <f>'studieretning (mf)'!E10</f>
        <v>Fysik A</v>
      </c>
      <c r="G13" s="10" t="str">
        <f>'studieretning (mf)'!F10</f>
        <v>Matematik A</v>
      </c>
      <c r="H13" s="10" t="str">
        <f>'studieretning (mf)'!G10</f>
        <v>Kemi B</v>
      </c>
      <c r="I13" s="10" t="str">
        <f>'studieretning (mf)'!H10</f>
        <v>Engelsk B</v>
      </c>
      <c r="J13" s="10" t="str">
        <f>'studieretning (mf)'!I10</f>
        <v>Samfundsfag C</v>
      </c>
      <c r="K13" s="10" t="str">
        <f>'studieretning (mf)'!J10</f>
        <v>2.fremmedsprog</v>
      </c>
      <c r="L13" s="10" t="str">
        <f>'studieretning (mf)'!K10</f>
        <v>Kunstnerisk fag</v>
      </c>
      <c r="M13" s="10" t="s">
        <v>4</v>
      </c>
      <c r="N13" s="10" t="s">
        <v>3</v>
      </c>
      <c r="O13" s="10"/>
      <c r="P13" s="7"/>
      <c r="Q13" s="7"/>
    </row>
    <row r="14" spans="1:18" x14ac:dyDescent="0.2">
      <c r="A14" s="7"/>
      <c r="B14" s="52"/>
      <c r="C14" s="12">
        <v>35</v>
      </c>
      <c r="D14" s="12">
        <v>10</v>
      </c>
      <c r="E14" s="12">
        <v>0</v>
      </c>
      <c r="F14" s="12">
        <v>25</v>
      </c>
      <c r="G14" s="12">
        <v>40</v>
      </c>
      <c r="H14" s="12">
        <v>25</v>
      </c>
      <c r="I14" s="12">
        <v>20</v>
      </c>
      <c r="J14" s="12">
        <v>0</v>
      </c>
      <c r="K14" s="12">
        <v>15</v>
      </c>
      <c r="L14" s="12">
        <v>0</v>
      </c>
      <c r="M14" s="12">
        <v>4</v>
      </c>
      <c r="N14" s="12">
        <v>0</v>
      </c>
      <c r="O14" s="12">
        <f>SUM(C14:N14)</f>
        <v>174</v>
      </c>
      <c r="P14" s="7"/>
      <c r="Q14" s="7"/>
    </row>
    <row r="15" spans="1:18" x14ac:dyDescent="0.2">
      <c r="A15" s="7"/>
      <c r="B15" s="15"/>
      <c r="C15" s="15">
        <f>C14+C12+C10</f>
        <v>95</v>
      </c>
      <c r="D15" s="15">
        <f>D14+D12+D10</f>
        <v>10</v>
      </c>
      <c r="E15" s="15">
        <f>E14+E12+E10</f>
        <v>0</v>
      </c>
      <c r="F15" s="15">
        <f>F14+F12+F10</f>
        <v>110</v>
      </c>
      <c r="G15" s="15">
        <f>G14+G12+G10</f>
        <v>160</v>
      </c>
      <c r="H15" s="15">
        <f>H14+H12</f>
        <v>55</v>
      </c>
      <c r="I15" s="15">
        <f>I14+I12</f>
        <v>45</v>
      </c>
      <c r="J15" s="15"/>
      <c r="K15" s="15">
        <f>K14+K12</f>
        <v>40</v>
      </c>
      <c r="L15" s="15"/>
      <c r="M15" s="15"/>
      <c r="N15" s="16" t="s">
        <v>9</v>
      </c>
      <c r="O15" s="16">
        <f>SUM(O9:O14)</f>
        <v>574</v>
      </c>
      <c r="P15" s="7"/>
      <c r="Q15" s="7"/>
    </row>
    <row r="16" spans="1:18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8" x14ac:dyDescent="0.2">
      <c r="A17" s="7"/>
      <c r="B17" s="7"/>
      <c r="C17" s="9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2" sqref="H12"/>
    </sheetView>
  </sheetViews>
  <sheetFormatPr defaultRowHeight="12.75" x14ac:dyDescent="0.2"/>
  <sheetData>
    <row r="7" spans="2:14" ht="15.75" x14ac:dyDescent="0.25">
      <c r="B7" s="55" t="s">
        <v>5</v>
      </c>
      <c r="C7" s="56"/>
      <c r="D7" s="56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3" t="s">
        <v>0</v>
      </c>
      <c r="C8" s="2" t="s">
        <v>6</v>
      </c>
      <c r="D8" s="57" t="s">
        <v>11</v>
      </c>
      <c r="E8" s="58"/>
      <c r="F8" s="58"/>
      <c r="G8" s="58"/>
      <c r="H8" s="58"/>
      <c r="I8" s="58"/>
      <c r="J8" s="58"/>
      <c r="K8" s="58"/>
      <c r="L8" s="58"/>
      <c r="M8" s="58"/>
      <c r="N8" s="59"/>
    </row>
    <row r="9" spans="2:14" x14ac:dyDescent="0.2">
      <c r="B9" s="63"/>
      <c r="C9" s="3"/>
      <c r="D9" s="60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2:14" x14ac:dyDescent="0.2">
      <c r="B10" s="63" t="s">
        <v>1</v>
      </c>
      <c r="C10" s="2" t="s">
        <v>7</v>
      </c>
      <c r="D10" s="57" t="s">
        <v>10</v>
      </c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2:14" x14ac:dyDescent="0.2">
      <c r="B11" s="63"/>
      <c r="C11" s="4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2"/>
    </row>
    <row r="12" spans="2:14" x14ac:dyDescent="0.2">
      <c r="B12" s="63" t="s">
        <v>2</v>
      </c>
      <c r="C12" s="2" t="s">
        <v>8</v>
      </c>
      <c r="D12" s="64" t="s">
        <v>40</v>
      </c>
      <c r="E12" s="65"/>
      <c r="F12" s="65"/>
      <c r="G12" s="65"/>
      <c r="H12" s="65"/>
      <c r="I12" s="65"/>
      <c r="J12" s="65"/>
      <c r="K12" s="65"/>
      <c r="L12" s="65"/>
      <c r="M12" s="65"/>
      <c r="N12" s="66"/>
    </row>
    <row r="13" spans="2:14" x14ac:dyDescent="0.2">
      <c r="B13" s="63"/>
      <c r="C13" s="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9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9"/>
  <sheetViews>
    <sheetView zoomScaleNormal="100" workbookViewId="0">
      <selection activeCell="D24" sqref="D24"/>
    </sheetView>
  </sheetViews>
  <sheetFormatPr defaultRowHeight="15" x14ac:dyDescent="0.25"/>
  <cols>
    <col min="1" max="1" width="14.42578125" style="39" customWidth="1"/>
    <col min="2" max="2" width="20.7109375" style="39" bestFit="1" customWidth="1"/>
    <col min="3" max="3" width="13.5703125" style="39" bestFit="1" customWidth="1"/>
    <col min="4" max="4" width="15.5703125" style="39" bestFit="1" customWidth="1"/>
    <col min="5" max="5" width="20.7109375" style="39" bestFit="1" customWidth="1"/>
    <col min="6" max="6" width="20.5703125" style="39" bestFit="1" customWidth="1"/>
    <col min="7" max="8" width="20.7109375" style="39" bestFit="1" customWidth="1"/>
    <col min="9" max="9" width="24.7109375" style="39" bestFit="1" customWidth="1"/>
    <col min="10" max="16384" width="9.140625" style="39"/>
  </cols>
  <sheetData>
    <row r="1" spans="1:9" x14ac:dyDescent="0.25">
      <c r="A1" s="39" t="s">
        <v>25</v>
      </c>
      <c r="B1" s="40" t="s">
        <v>47</v>
      </c>
      <c r="C1" s="40" t="s">
        <v>26</v>
      </c>
      <c r="D1" s="39" t="s">
        <v>48</v>
      </c>
      <c r="E1" s="39" t="s">
        <v>49</v>
      </c>
      <c r="F1" s="40" t="s">
        <v>45</v>
      </c>
      <c r="G1" s="39" t="s">
        <v>61</v>
      </c>
      <c r="H1" s="40" t="s">
        <v>76</v>
      </c>
      <c r="I1" s="41" t="s">
        <v>81</v>
      </c>
    </row>
    <row r="2" spans="1:9" x14ac:dyDescent="0.25">
      <c r="A2" s="42" t="s">
        <v>13</v>
      </c>
      <c r="B2" s="40" t="s">
        <v>27</v>
      </c>
      <c r="C2" s="43" t="s">
        <v>50</v>
      </c>
      <c r="D2" s="39" t="s">
        <v>64</v>
      </c>
      <c r="E2" s="39" t="s">
        <v>64</v>
      </c>
      <c r="F2" s="43" t="s">
        <v>60</v>
      </c>
      <c r="G2" s="39" t="s">
        <v>27</v>
      </c>
      <c r="H2" s="40" t="s">
        <v>27</v>
      </c>
      <c r="I2" s="41" t="s">
        <v>80</v>
      </c>
    </row>
    <row r="3" spans="1:9" x14ac:dyDescent="0.25">
      <c r="A3" s="42" t="s">
        <v>14</v>
      </c>
      <c r="B3" s="44" t="s">
        <v>60</v>
      </c>
      <c r="C3" s="43" t="s">
        <v>51</v>
      </c>
      <c r="D3" s="42" t="s">
        <v>13</v>
      </c>
      <c r="E3" s="42" t="s">
        <v>13</v>
      </c>
      <c r="F3" s="43" t="s">
        <v>34</v>
      </c>
      <c r="G3" s="45" t="s">
        <v>64</v>
      </c>
      <c r="H3" s="46" t="s">
        <v>64</v>
      </c>
      <c r="I3" s="41" t="s">
        <v>29</v>
      </c>
    </row>
    <row r="4" spans="1:9" x14ac:dyDescent="0.25">
      <c r="A4" s="39" t="s">
        <v>16</v>
      </c>
      <c r="B4" s="44" t="s">
        <v>91</v>
      </c>
      <c r="C4" s="43" t="s">
        <v>58</v>
      </c>
      <c r="D4" s="47" t="s">
        <v>90</v>
      </c>
      <c r="E4" s="47" t="s">
        <v>90</v>
      </c>
      <c r="F4" s="43" t="s">
        <v>84</v>
      </c>
      <c r="G4" s="47" t="s">
        <v>46</v>
      </c>
      <c r="H4" s="43" t="s">
        <v>60</v>
      </c>
    </row>
    <row r="5" spans="1:9" x14ac:dyDescent="0.25">
      <c r="A5" s="47" t="s">
        <v>15</v>
      </c>
      <c r="B5" s="44" t="s">
        <v>34</v>
      </c>
      <c r="C5" s="43" t="s">
        <v>52</v>
      </c>
      <c r="D5" s="47" t="s">
        <v>53</v>
      </c>
      <c r="E5" s="39" t="s">
        <v>62</v>
      </c>
      <c r="F5" s="43" t="s">
        <v>30</v>
      </c>
      <c r="G5" s="47" t="s">
        <v>13</v>
      </c>
      <c r="H5" s="40" t="s">
        <v>13</v>
      </c>
    </row>
    <row r="6" spans="1:9" x14ac:dyDescent="0.25">
      <c r="B6" s="44" t="s">
        <v>84</v>
      </c>
      <c r="D6" s="42" t="s">
        <v>14</v>
      </c>
      <c r="E6" s="39" t="s">
        <v>67</v>
      </c>
      <c r="F6" s="43" t="s">
        <v>12</v>
      </c>
      <c r="G6" s="42" t="s">
        <v>34</v>
      </c>
      <c r="H6" s="44" t="s">
        <v>91</v>
      </c>
    </row>
    <row r="7" spans="1:9" x14ac:dyDescent="0.25">
      <c r="B7" s="44" t="s">
        <v>21</v>
      </c>
      <c r="D7" s="42" t="s">
        <v>17</v>
      </c>
      <c r="E7" s="47" t="s">
        <v>65</v>
      </c>
      <c r="G7" s="42" t="s">
        <v>90</v>
      </c>
      <c r="H7" s="44" t="s">
        <v>83</v>
      </c>
    </row>
    <row r="8" spans="1:9" x14ac:dyDescent="0.25">
      <c r="B8" s="44" t="s">
        <v>22</v>
      </c>
      <c r="D8" s="42" t="s">
        <v>16</v>
      </c>
      <c r="E8" s="42" t="s">
        <v>14</v>
      </c>
      <c r="G8" s="42" t="s">
        <v>84</v>
      </c>
      <c r="H8" s="44" t="s">
        <v>34</v>
      </c>
    </row>
    <row r="9" spans="1:9" x14ac:dyDescent="0.25">
      <c r="B9" s="44" t="s">
        <v>54</v>
      </c>
      <c r="D9" s="47" t="s">
        <v>32</v>
      </c>
      <c r="E9" s="42" t="s">
        <v>17</v>
      </c>
      <c r="G9" s="47" t="s">
        <v>21</v>
      </c>
      <c r="H9" s="44" t="s">
        <v>90</v>
      </c>
    </row>
    <row r="10" spans="1:9" x14ac:dyDescent="0.25">
      <c r="B10" s="40" t="s">
        <v>82</v>
      </c>
      <c r="D10" s="47" t="s">
        <v>33</v>
      </c>
      <c r="E10" s="42" t="s">
        <v>16</v>
      </c>
      <c r="G10" s="47" t="s">
        <v>22</v>
      </c>
      <c r="H10" s="44" t="s">
        <v>84</v>
      </c>
    </row>
    <row r="11" spans="1:9" x14ac:dyDescent="0.25">
      <c r="B11" s="44" t="s">
        <v>59</v>
      </c>
      <c r="D11" s="47" t="s">
        <v>19</v>
      </c>
      <c r="E11" s="47" t="s">
        <v>32</v>
      </c>
      <c r="G11" s="47" t="s">
        <v>54</v>
      </c>
      <c r="H11" s="40" t="s">
        <v>77</v>
      </c>
    </row>
    <row r="12" spans="1:9" x14ac:dyDescent="0.25">
      <c r="B12" s="44" t="s">
        <v>18</v>
      </c>
      <c r="D12" s="47" t="s">
        <v>55</v>
      </c>
      <c r="E12" s="47" t="s">
        <v>33</v>
      </c>
      <c r="G12" s="47" t="s">
        <v>14</v>
      </c>
      <c r="H12" s="43" t="s">
        <v>21</v>
      </c>
    </row>
    <row r="13" spans="1:9" x14ac:dyDescent="0.25">
      <c r="B13" s="44" t="s">
        <v>30</v>
      </c>
      <c r="E13" s="47" t="s">
        <v>63</v>
      </c>
      <c r="G13" s="47" t="s">
        <v>17</v>
      </c>
      <c r="H13" s="40" t="s">
        <v>62</v>
      </c>
    </row>
    <row r="14" spans="1:9" x14ac:dyDescent="0.25">
      <c r="B14" s="44" t="s">
        <v>12</v>
      </c>
      <c r="E14" s="47" t="s">
        <v>19</v>
      </c>
      <c r="G14" s="42" t="s">
        <v>59</v>
      </c>
      <c r="H14" s="43" t="s">
        <v>22</v>
      </c>
    </row>
    <row r="15" spans="1:9" x14ac:dyDescent="0.25">
      <c r="B15" s="44" t="s">
        <v>29</v>
      </c>
      <c r="E15" s="39" t="s">
        <v>69</v>
      </c>
      <c r="G15" s="42" t="s">
        <v>20</v>
      </c>
      <c r="H15" s="40" t="s">
        <v>67</v>
      </c>
    </row>
    <row r="16" spans="1:9" x14ac:dyDescent="0.25">
      <c r="B16" s="44" t="s">
        <v>23</v>
      </c>
      <c r="E16" s="39" t="s">
        <v>68</v>
      </c>
      <c r="G16" s="42" t="s">
        <v>18</v>
      </c>
      <c r="H16" s="40" t="s">
        <v>53</v>
      </c>
    </row>
    <row r="17" spans="2:8" x14ac:dyDescent="0.25">
      <c r="B17" s="44" t="s">
        <v>24</v>
      </c>
      <c r="E17" s="47" t="s">
        <v>66</v>
      </c>
      <c r="G17" s="42" t="s">
        <v>16</v>
      </c>
      <c r="H17" s="40" t="s">
        <v>65</v>
      </c>
    </row>
    <row r="18" spans="2:8" x14ac:dyDescent="0.25">
      <c r="B18" s="44" t="s">
        <v>56</v>
      </c>
      <c r="G18" s="42" t="s">
        <v>32</v>
      </c>
      <c r="H18" s="43" t="s">
        <v>54</v>
      </c>
    </row>
    <row r="19" spans="2:8" x14ac:dyDescent="0.25">
      <c r="E19" s="42"/>
      <c r="G19" s="42" t="s">
        <v>30</v>
      </c>
      <c r="H19" s="43" t="s">
        <v>14</v>
      </c>
    </row>
    <row r="20" spans="2:8" x14ac:dyDescent="0.25">
      <c r="E20" s="42"/>
      <c r="G20" s="42" t="s">
        <v>33</v>
      </c>
      <c r="H20" s="40" t="s">
        <v>82</v>
      </c>
    </row>
    <row r="21" spans="2:8" x14ac:dyDescent="0.25">
      <c r="E21" s="42"/>
      <c r="G21" s="42" t="s">
        <v>12</v>
      </c>
      <c r="H21" s="43" t="s">
        <v>17</v>
      </c>
    </row>
    <row r="22" spans="2:8" x14ac:dyDescent="0.25">
      <c r="E22" s="42"/>
      <c r="G22" s="42" t="s">
        <v>29</v>
      </c>
      <c r="H22" s="44" t="s">
        <v>59</v>
      </c>
    </row>
    <row r="23" spans="2:8" x14ac:dyDescent="0.25">
      <c r="E23" s="42"/>
      <c r="G23" s="42" t="s">
        <v>23</v>
      </c>
      <c r="H23" s="44" t="s">
        <v>79</v>
      </c>
    </row>
    <row r="24" spans="2:8" x14ac:dyDescent="0.25">
      <c r="E24" s="42"/>
      <c r="G24" s="42" t="s">
        <v>19</v>
      </c>
      <c r="H24" s="44" t="s">
        <v>18</v>
      </c>
    </row>
    <row r="25" spans="2:8" x14ac:dyDescent="0.25">
      <c r="E25" s="42"/>
      <c r="G25" s="42" t="s">
        <v>24</v>
      </c>
      <c r="H25" s="44" t="s">
        <v>32</v>
      </c>
    </row>
    <row r="26" spans="2:8" x14ac:dyDescent="0.25">
      <c r="E26" s="42"/>
      <c r="G26" s="42" t="s">
        <v>56</v>
      </c>
      <c r="H26" s="44" t="s">
        <v>30</v>
      </c>
    </row>
    <row r="27" spans="2:8" x14ac:dyDescent="0.25">
      <c r="H27" s="40" t="s">
        <v>33</v>
      </c>
    </row>
    <row r="28" spans="2:8" x14ac:dyDescent="0.25">
      <c r="H28" s="40" t="s">
        <v>12</v>
      </c>
    </row>
    <row r="29" spans="2:8" x14ac:dyDescent="0.25">
      <c r="H29" s="40" t="s">
        <v>29</v>
      </c>
    </row>
    <row r="30" spans="2:8" x14ac:dyDescent="0.25">
      <c r="G30" s="42"/>
      <c r="H30" s="40" t="s">
        <v>63</v>
      </c>
    </row>
    <row r="31" spans="2:8" x14ac:dyDescent="0.25">
      <c r="H31" s="44" t="s">
        <v>23</v>
      </c>
    </row>
    <row r="32" spans="2:8" x14ac:dyDescent="0.25">
      <c r="H32" s="44" t="s">
        <v>19</v>
      </c>
    </row>
    <row r="33" spans="8:8" x14ac:dyDescent="0.25">
      <c r="H33" s="44" t="s">
        <v>24</v>
      </c>
    </row>
    <row r="34" spans="8:8" x14ac:dyDescent="0.25">
      <c r="H34" s="40" t="s">
        <v>78</v>
      </c>
    </row>
    <row r="35" spans="8:8" x14ac:dyDescent="0.25">
      <c r="H35" s="40" t="s">
        <v>69</v>
      </c>
    </row>
    <row r="36" spans="8:8" x14ac:dyDescent="0.25">
      <c r="H36" s="40" t="s">
        <v>68</v>
      </c>
    </row>
    <row r="37" spans="8:8" x14ac:dyDescent="0.25">
      <c r="H37" s="40" t="s">
        <v>55</v>
      </c>
    </row>
    <row r="38" spans="8:8" x14ac:dyDescent="0.25">
      <c r="H38" s="40" t="s">
        <v>66</v>
      </c>
    </row>
    <row r="39" spans="8:8" x14ac:dyDescent="0.25">
      <c r="H39" s="44" t="s">
        <v>56</v>
      </c>
    </row>
  </sheetData>
  <sheetProtection selectLockedCells="1"/>
  <sortState xmlns:xlrd2="http://schemas.microsoft.com/office/spreadsheetml/2017/richdata2" ref="G2:G27">
    <sortCondition ref="G2:G27"/>
  </sortState>
  <phoneticPr fontId="1" type="noConversion"/>
  <dataValidations count="3">
    <dataValidation type="list" allowBlank="1" showInputMessage="1" showErrorMessage="1" sqref="C1:C5" xr:uid="{249E42FC-182C-4912-A3A3-C71E86024860}">
      <formula1>$C$1:$C$5</formula1>
    </dataValidation>
    <dataValidation type="list" allowBlank="1" showInputMessage="1" showErrorMessage="1" sqref="D3:E3 G25 D6:D8 G20 G22 E8:E10 E19:E23 G14:G18" xr:uid="{A7C1D489-7811-4F46-B16F-81767D751444}">
      <formula1>valgfag_C_mf</formula1>
    </dataValidation>
    <dataValidation type="list" allowBlank="1" showInputMessage="1" showErrorMessage="1" sqref="A1:A3" xr:uid="{9E4996FF-F99C-4C8C-B5AB-F991793C0200}">
      <formula1>naturv.fag_B_mf</formula1>
    </dataValidation>
  </dataValidations>
  <pageMargins left="0.25" right="0.25" top="0.75" bottom="0.75" header="0.3" footer="0.3"/>
  <pageSetup paperSize="9" scale="84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(mf)</vt:lpstr>
      <vt:lpstr>antal lektioner (mf)</vt:lpstr>
      <vt:lpstr>fordybelsestid (mf)</vt:lpstr>
      <vt:lpstr>større skriftlige opgaver (mf)</vt:lpstr>
      <vt:lpstr>valgfag (mf)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2017-10-05T07:05:09Z</cp:lastPrinted>
  <dcterms:created xsi:type="dcterms:W3CDTF">2009-05-12T11:16:16Z</dcterms:created>
  <dcterms:modified xsi:type="dcterms:W3CDTF">2026-01-15T14:06:02Z</dcterms:modified>
</cp:coreProperties>
</file>