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D2F5B8C0-2123-40D5-BD18-6555BAC7D2E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m)" sheetId="7" r:id="rId1"/>
    <sheet name="antal lektioner (mum)" sheetId="1" state="hidden" r:id="rId2"/>
    <sheet name="fordybelsestid (mum)" sheetId="4" state="hidden" r:id="rId3"/>
    <sheet name="større skriftlige opgaver (mum)" sheetId="5" state="hidden" r:id="rId4"/>
    <sheet name="valgfag (mum)" sheetId="2" state="hidden" r:id="rId5"/>
  </sheets>
  <externalReferences>
    <externalReference r:id="rId6"/>
  </externalReferences>
  <definedNames>
    <definedName name="_2.fr.sprog">'valgfag (mum)'!$C$2:$C$5</definedName>
    <definedName name="kunstn._fag">'valgfag (mum)'!#REF!</definedName>
    <definedName name="nat.vid.fag_B">valgfag A eller B</definedName>
    <definedName name="naturv.fag_B">'valgfag (mum)'!$A$2:$A$5</definedName>
    <definedName name="naturv.fag_B_mum">'[1]valgfag (mum)'!$A$2:$A$5</definedName>
    <definedName name="naturv.fag_C">'valgfag (mum)'!#REF!</definedName>
    <definedName name="valgfag">'studieretning (mum)'!$H$8</definedName>
    <definedName name="valgfag_A">'valgfag (mum)'!$D$3:$D$3</definedName>
    <definedName name="valgfag_A_eller_B">'studieretning (mum)'!$H$8</definedName>
    <definedName name="valgfag_B_1">'valgfag (mum)'!#REF!</definedName>
    <definedName name="valgfag_B_2">'valgfag (mum)'!#REF!</definedName>
    <definedName name="valgfag_C">'valgfag (mum)'!$B$2:$B$18</definedName>
    <definedName name="valgfag_C_mum">'[1]valgfag (mum)'!$B$2:$B$17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<sst xmlns="http://schemas.openxmlformats.org/spreadsheetml/2006/main" count="196" uniqueCount="92">
  <si>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</si>
  <si>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</si>
  <si>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</si>
  <si>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</si>
  <si>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</si>
  <si>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</si>
  <si>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</si>
  <si>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</si>
  <si>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</si>
  <si>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</si>
  <si>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</si>
  <si>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</si>
  <si>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</si>
  <si>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</si>
  <si>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</si>
  <si>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</si>
  <si>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</si>
  <si>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</si>
  <si>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</si>
  <si>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</si>
  <si>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</si>
  <si>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</si>
  <si>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</si>
  <si>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</si>
  <si>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</si>
  <si>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</si>
  <si>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</si>
  <si>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</si>
  <si>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</si>
  <si>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</si>
  <si>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</si>
  <si>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</si>
  <si>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</si>
  <si>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</si>
  <si>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</si>
  <si>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</si>
  <si>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</si>
  <si>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</si>
  <si>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</si>
  <si>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</si>
  <si>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</si>
  <si>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</si>
  <si>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</si>
  <si>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</si>
  <si>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</si>
  <si>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</si>
  <si>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</si>
  <si>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</si>
  <si>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</si>
  <si>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</si>
  <si>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</si>
  <si>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</si>
  <si>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</si>
  <si>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</si>
  <si>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</si>
  <si>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</si>
  <si>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</si>
  <si>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</si>
  <si>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</si>
  <si>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</si>
  <si>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</si>
  <si>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</si>
  <si>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</si>
  <si>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</si>
  <si>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</si>
  <si>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</si>
  <si>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</si>
  <si>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</si>
  <si>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</si>
  <si>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</si>
  <si>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</si>
  <si>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</si>
  <si>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</si>
  <si>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</si>
  <si>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</si>
  <si>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</si>
  <si>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>Naturvidenskab B</t>
  </si>
  <si>
    <t>Engelsk B</t>
  </si>
  <si>
    <t xml:space="preserve">         Musik A - Matematik A</t>
  </si>
  <si>
    <t>Kemi C /  Naturgeografi C</t>
  </si>
  <si>
    <t>Kemi B</t>
  </si>
  <si>
    <t>Græsk C</t>
  </si>
  <si>
    <t>Kemi C / Naturgeografi C</t>
  </si>
  <si>
    <t>Design og arkitektur B</t>
  </si>
  <si>
    <t>Dramatik C</t>
  </si>
  <si>
    <t>2024-2027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</si>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</sst>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7" fillId="3" borderId="0" xfId="1" applyFont="1" applyFill="1"/>
    <xf numFmtId="0" fontId="7" fillId="0" borderId="0" xfId="1" applyFont="1"/>
    <xf numFmtId="0" fontId="7" fillId="2" borderId="0" xfId="1" applyFont="1" applyFill="1"/>
    <xf numFmtId="0" fontId="9" fillId="3" borderId="5" xfId="1" applyFont="1" applyFill="1" applyBorder="1"/>
    <xf numFmtId="0" fontId="9" fillId="3" borderId="0" xfId="1" applyFont="1" applyFill="1"/>
    <xf numFmtId="0" fontId="9" fillId="2" borderId="0" xfId="1" applyFont="1" applyFill="1"/>
    <xf numFmtId="0" fontId="9" fillId="0" borderId="5" xfId="1" applyFont="1" applyBorder="1"/>
    <xf numFmtId="0" fontId="7" fillId="2" borderId="5" xfId="1" applyFont="1" applyFill="1" applyBorder="1"/>
    <xf numFmtId="0" fontId="7" fillId="3" borderId="5" xfId="1" applyFont="1" applyFill="1" applyBorder="1"/>
    <xf numFmtId="0" fontId="9" fillId="0" borderId="0" xfId="1" applyFont="1"/>
    <xf numFmtId="0" fontId="9" fillId="2" borderId="5" xfId="1" applyFont="1" applyFill="1" applyBorder="1"/>
    <xf numFmtId="0" fontId="16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116D05D7-FDEC-442C-965E-5B92DCB19116}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152099</xdr:rowOff>
    </xdr:from>
    <xdr:to>
      <xdr:col>11</xdr:col>
      <xdr:colOff>38100</xdr:colOff>
      <xdr:row>4</xdr:row>
      <xdr:rowOff>134873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52099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Kemi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Græsk C</v>
          </cell>
        </row>
        <row r="10">
          <cell r="B10" t="str">
            <v>Informatik C</v>
          </cell>
        </row>
        <row r="11">
          <cell r="B11" t="str">
            <v>Kemi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40" sqref="E40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3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4"/>
      <c r="B7" s="25"/>
      <c r="C7" s="48" t="s">
        <v>78</v>
      </c>
      <c r="D7" s="49"/>
      <c r="E7" s="49"/>
      <c r="F7" s="49"/>
      <c r="G7" s="49"/>
      <c r="H7" s="49"/>
      <c r="I7" s="49"/>
      <c r="J7" s="48" t="s">
        <v>85</v>
      </c>
      <c r="K7" s="50"/>
      <c r="L7" s="5"/>
      <c r="M7" s="5"/>
      <c r="N7" s="5"/>
      <c r="O7" s="5"/>
      <c r="P7" s="5"/>
    </row>
    <row r="8" spans="1:16" ht="24.95" customHeight="1" x14ac:dyDescent="0.25">
      <c r="A8" s="26" t="s">
        <v>37</v>
      </c>
      <c r="B8" s="27" t="s">
        <v>38</v>
      </c>
      <c r="C8" s="27" t="s">
        <v>39</v>
      </c>
      <c r="D8" s="27" t="s">
        <v>41</v>
      </c>
      <c r="E8" s="28" t="s">
        <v>71</v>
      </c>
      <c r="F8" s="28" t="s">
        <v>72</v>
      </c>
      <c r="G8" s="29" t="s">
        <v>76</v>
      </c>
      <c r="H8" s="47" t="str">
        <f>IF(K9="Fransk beg. A",K9,IF(K9="Tysk beg. A",K9,IF(K9="Spansk beg. A",K9,"Valgfag A, B eller C")))</f>
        <v>Valgfag A, B eller C</v>
      </c>
      <c r="I8" s="29" t="s">
        <v>48</v>
      </c>
      <c r="J8" s="30"/>
      <c r="K8" s="30"/>
      <c r="L8" s="5"/>
      <c r="M8" s="5"/>
      <c r="N8" s="5"/>
      <c r="O8" s="5"/>
      <c r="P8" s="5"/>
    </row>
    <row r="9" spans="1:16" ht="24.95" customHeight="1" x14ac:dyDescent="0.25">
      <c r="A9" s="26" t="s">
        <v>36</v>
      </c>
      <c r="B9" s="31" t="s">
        <v>38</v>
      </c>
      <c r="C9" s="31" t="s">
        <v>39</v>
      </c>
      <c r="D9" s="31" t="s">
        <v>41</v>
      </c>
      <c r="E9" s="28" t="s">
        <v>71</v>
      </c>
      <c r="F9" s="28" t="s">
        <v>72</v>
      </c>
      <c r="G9" s="32" t="s">
        <v>79</v>
      </c>
      <c r="H9" s="30" t="s">
        <v>43</v>
      </c>
      <c r="I9" s="31" t="s">
        <v>77</v>
      </c>
      <c r="J9" s="30" t="s">
        <v>45</v>
      </c>
      <c r="K9" s="30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26" t="s">
        <v>35</v>
      </c>
      <c r="B10" s="31" t="s">
        <v>38</v>
      </c>
      <c r="C10" s="31" t="s">
        <v>39</v>
      </c>
      <c r="D10" s="31" t="s">
        <v>41</v>
      </c>
      <c r="E10" s="28" t="s">
        <v>71</v>
      </c>
      <c r="F10" s="28" t="s">
        <v>72</v>
      </c>
      <c r="G10" s="31" t="s">
        <v>42</v>
      </c>
      <c r="H10" s="31" t="s">
        <v>44</v>
      </c>
      <c r="I10" s="31" t="s">
        <v>77</v>
      </c>
      <c r="J10" s="30" t="s">
        <v>46</v>
      </c>
      <c r="K10" s="32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3" t="s">
        <v>90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4" t="s">
        <v>86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4" t="s">
        <v>87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5" t="s">
        <v>88</v>
      </c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5" t="s">
        <v>89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K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G8" xr:uid="{00000000-0002-0000-0000-000002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(mum)'!$I$2:$I$3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(mum)'!$H$2:$H$40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0" sqref="F10"/>
    </sheetView>
  </sheetViews>
  <sheetFormatPr defaultRowHeight="12.75" x14ac:dyDescent="0.2"/>
  <cols>
    <col min="1" max="1" width="20.7109375" style="7" customWidth="1"/>
    <col min="2" max="2" width="3" style="7" customWidth="1"/>
    <col min="3" max="7" width="14.7109375" style="7" customWidth="1"/>
    <col min="8" max="8" width="16.140625" style="7" bestFit="1" customWidth="1"/>
    <col min="9" max="9" width="15.85546875" style="7" bestFit="1" customWidth="1"/>
    <col min="10" max="10" width="16" style="7" bestFit="1" customWidth="1"/>
    <col min="11" max="11" width="14.7109375" style="7" customWidth="1"/>
    <col min="12" max="12" width="15.5703125" style="7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8"/>
      <c r="D3" s="19"/>
      <c r="H3" s="19"/>
    </row>
    <row r="4" spans="2:16" ht="12.75" customHeight="1" x14ac:dyDescent="0.2">
      <c r="D4" s="19"/>
      <c r="H4" s="19"/>
    </row>
    <row r="5" spans="2:16" ht="12.75" customHeight="1" x14ac:dyDescent="0.2">
      <c r="D5" s="19"/>
      <c r="H5" s="19"/>
    </row>
    <row r="6" spans="2:16" ht="12.75" customHeight="1" x14ac:dyDescent="0.2">
      <c r="D6" s="19"/>
      <c r="H6" s="19"/>
    </row>
    <row r="7" spans="2:16" ht="28.5" customHeight="1" x14ac:dyDescent="0.25">
      <c r="B7" s="8"/>
      <c r="C7" s="20">
        <f>'studieretning (mum)'!B7</f>
        <v>0</v>
      </c>
      <c r="D7" s="53" t="str">
        <f>'studieretning (mum)'!C7</f>
        <v xml:space="preserve">         Musik A - Matematik A</v>
      </c>
      <c r="E7" s="53"/>
      <c r="F7" s="53"/>
      <c r="G7" s="53"/>
      <c r="H7" s="54"/>
      <c r="I7" s="54"/>
      <c r="J7" s="54"/>
      <c r="K7" s="51" t="str">
        <f>'studieretning (mum)'!J7</f>
        <v>2024-2027</v>
      </c>
      <c r="L7" s="51"/>
    </row>
    <row r="8" spans="2:16" ht="15" x14ac:dyDescent="0.2">
      <c r="B8" s="19" t="s">
        <v>31</v>
      </c>
      <c r="F8" s="21"/>
      <c r="G8" s="21"/>
      <c r="H8" s="9"/>
    </row>
    <row r="9" spans="2:16" x14ac:dyDescent="0.2">
      <c r="B9" s="52" t="s">
        <v>0</v>
      </c>
      <c r="C9" s="10" t="str">
        <f>'studieretning (mum)'!B8</f>
        <v>Dansk A</v>
      </c>
      <c r="D9" s="10" t="str">
        <f>'studieretning (mum)'!C8</f>
        <v>Historie A</v>
      </c>
      <c r="E9" s="10" t="str">
        <f>'studieretning (mum)'!D8</f>
        <v>Idræt C</v>
      </c>
      <c r="F9" s="10" t="str">
        <f>'studieretning (mum)'!E8</f>
        <v>Musik A</v>
      </c>
      <c r="G9" s="10" t="str">
        <f>'studieretning (mum)'!F8</f>
        <v>Matematik A</v>
      </c>
      <c r="H9" s="11" t="str">
        <f>'studieretning (mum)'!G8</f>
        <v>Naturvidenskab B</v>
      </c>
      <c r="I9" s="10" t="str">
        <f>'studieretning (mum)'!H8</f>
        <v>Valgfag A, B eller C</v>
      </c>
      <c r="J9" s="10" t="str">
        <f>'studieretning (mum)'!I8</f>
        <v>Valgfag C</v>
      </c>
      <c r="K9" s="12"/>
      <c r="L9" s="10"/>
      <c r="M9" s="10" t="s">
        <v>28</v>
      </c>
      <c r="N9" s="10" t="s">
        <v>6</v>
      </c>
      <c r="O9" s="10"/>
      <c r="P9" s="10"/>
    </row>
    <row r="10" spans="2:16" x14ac:dyDescent="0.2">
      <c r="B10" s="52"/>
      <c r="C10" s="13">
        <v>80</v>
      </c>
      <c r="D10" s="13">
        <v>65</v>
      </c>
      <c r="E10" s="13">
        <v>50</v>
      </c>
      <c r="F10" s="13">
        <v>105</v>
      </c>
      <c r="G10" s="13">
        <v>115</v>
      </c>
      <c r="H10" s="14">
        <v>125</v>
      </c>
      <c r="I10" s="13">
        <v>125</v>
      </c>
      <c r="J10" s="13">
        <v>75</v>
      </c>
      <c r="K10" s="15"/>
      <c r="L10" s="13"/>
      <c r="M10" s="13">
        <v>40</v>
      </c>
      <c r="N10" s="13">
        <v>20</v>
      </c>
      <c r="O10" s="13"/>
      <c r="P10" s="13">
        <f>SUM(C10:O10)</f>
        <v>800</v>
      </c>
    </row>
    <row r="11" spans="2:16" x14ac:dyDescent="0.2">
      <c r="B11" s="52" t="s">
        <v>1</v>
      </c>
      <c r="C11" s="10" t="str">
        <f>'studieretning (mum)'!B9</f>
        <v>Dansk A</v>
      </c>
      <c r="D11" s="10" t="str">
        <f>'studieretning (mum)'!C9</f>
        <v>Historie A</v>
      </c>
      <c r="E11" s="10" t="str">
        <f>'studieretning (mum)'!D9</f>
        <v>Idræt C</v>
      </c>
      <c r="F11" s="10" t="str">
        <f>'studieretning (mum)'!E9</f>
        <v>Musik A</v>
      </c>
      <c r="G11" s="10" t="str">
        <f>'studieretning (mum)'!F9</f>
        <v>Matematik A</v>
      </c>
      <c r="H11" s="22" t="str">
        <f>'studieretning (mum)'!G9</f>
        <v>Kemi C /  Naturgeografi C</v>
      </c>
      <c r="I11" s="22" t="str">
        <f>'studieretning (mum)'!H9</f>
        <v>Oldtidskundskab C</v>
      </c>
      <c r="J11" s="10" t="str">
        <f>'studieretning (mum)'!I9</f>
        <v>Engelsk B</v>
      </c>
      <c r="K11" s="10" t="str">
        <f>'studieretning (mum)'!J9</f>
        <v>Religion C</v>
      </c>
      <c r="L11" s="10" t="str">
        <f>'studieretning (mum)'!K9</f>
        <v>2.fremmedsprog</v>
      </c>
      <c r="M11" s="10" t="s">
        <v>28</v>
      </c>
      <c r="N11" s="10" t="s">
        <v>7</v>
      </c>
      <c r="O11" s="10"/>
      <c r="P11" s="10"/>
    </row>
    <row r="12" spans="2:16" x14ac:dyDescent="0.2">
      <c r="B12" s="52"/>
      <c r="C12" s="13">
        <v>90</v>
      </c>
      <c r="D12" s="13">
        <v>75</v>
      </c>
      <c r="E12" s="13">
        <v>50</v>
      </c>
      <c r="F12" s="13">
        <v>120</v>
      </c>
      <c r="G12" s="13">
        <v>135</v>
      </c>
      <c r="H12" s="13">
        <v>75</v>
      </c>
      <c r="I12" s="13">
        <v>75</v>
      </c>
      <c r="J12" s="16">
        <v>105</v>
      </c>
      <c r="K12" s="13">
        <v>75</v>
      </c>
      <c r="L12" s="13">
        <v>100</v>
      </c>
      <c r="M12" s="13">
        <v>50</v>
      </c>
      <c r="N12" s="13">
        <v>0</v>
      </c>
      <c r="O12" s="13"/>
      <c r="P12" s="13">
        <f>SUM(C12:O12)</f>
        <v>950</v>
      </c>
    </row>
    <row r="13" spans="2:16" x14ac:dyDescent="0.2">
      <c r="B13" s="52" t="s">
        <v>2</v>
      </c>
      <c r="C13" s="10" t="str">
        <f>'studieretning (mum)'!B10</f>
        <v>Dansk A</v>
      </c>
      <c r="D13" s="10" t="str">
        <f>'studieretning (mum)'!C10</f>
        <v>Historie A</v>
      </c>
      <c r="E13" s="10" t="str">
        <f>'studieretning (mum)'!D10</f>
        <v>Idræt C</v>
      </c>
      <c r="F13" s="10" t="str">
        <f>'studieretning (mum)'!E10</f>
        <v>Musik A</v>
      </c>
      <c r="G13" s="10" t="str">
        <f>'studieretning (mum)'!F10</f>
        <v>Matematik A</v>
      </c>
      <c r="H13" s="10" t="str">
        <f>'studieretning (mum)'!G10</f>
        <v>Samfundsfag C</v>
      </c>
      <c r="I13" s="10" t="str">
        <f>'studieretning (mum)'!H10</f>
        <v>Fysik C</v>
      </c>
      <c r="J13" s="10" t="str">
        <f>'studieretning (mum)'!I10</f>
        <v>Engelsk B</v>
      </c>
      <c r="K13" s="10" t="str">
        <f>'studieretning (mum)'!J10</f>
        <v>Biologi C</v>
      </c>
      <c r="L13" s="10" t="str">
        <f>'studieretning (mum)'!K10</f>
        <v>2.fremmedsprog</v>
      </c>
      <c r="M13" s="10" t="s">
        <v>28</v>
      </c>
      <c r="N13" s="10" t="s">
        <v>4</v>
      </c>
      <c r="O13" s="10" t="s">
        <v>3</v>
      </c>
      <c r="P13" s="10"/>
    </row>
    <row r="14" spans="2:16" x14ac:dyDescent="0.2">
      <c r="B14" s="52"/>
      <c r="C14" s="13">
        <v>90</v>
      </c>
      <c r="D14" s="13">
        <v>50</v>
      </c>
      <c r="E14" s="13">
        <v>50</v>
      </c>
      <c r="F14" s="13">
        <v>100</v>
      </c>
      <c r="G14" s="13">
        <v>125</v>
      </c>
      <c r="H14" s="13">
        <v>75</v>
      </c>
      <c r="I14" s="13">
        <v>75</v>
      </c>
      <c r="J14" s="13">
        <v>105</v>
      </c>
      <c r="K14" s="13">
        <v>75</v>
      </c>
      <c r="L14" s="13">
        <v>100</v>
      </c>
      <c r="M14" s="13">
        <v>40</v>
      </c>
      <c r="N14" s="13">
        <v>15</v>
      </c>
      <c r="O14" s="13">
        <v>0</v>
      </c>
      <c r="P14" s="13">
        <f>SUM(C14:O14)</f>
        <v>900</v>
      </c>
    </row>
    <row r="15" spans="2:16" x14ac:dyDescent="0.2">
      <c r="B15" s="16"/>
      <c r="C15" s="16">
        <f>C14+C12+C10</f>
        <v>260</v>
      </c>
      <c r="D15" s="16">
        <f>D14+D12+D10</f>
        <v>190</v>
      </c>
      <c r="E15" s="16">
        <f>E14+E12+E10</f>
        <v>150</v>
      </c>
      <c r="F15" s="16">
        <f>F14+F12+F10</f>
        <v>325</v>
      </c>
      <c r="G15" s="16">
        <f>G14+G12+G10</f>
        <v>375</v>
      </c>
      <c r="H15" s="16"/>
      <c r="I15" s="16"/>
      <c r="J15" s="16">
        <f>J14+J12</f>
        <v>210</v>
      </c>
      <c r="K15" s="16"/>
      <c r="L15" s="16">
        <f>L14+L12</f>
        <v>200</v>
      </c>
      <c r="M15" s="16"/>
      <c r="N15" s="16"/>
      <c r="O15" s="17" t="s">
        <v>9</v>
      </c>
      <c r="P15" s="17">
        <f>SUM(P9:P14)</f>
        <v>2650</v>
      </c>
    </row>
    <row r="17" spans="3:3" x14ac:dyDescent="0.2">
      <c r="C17" s="9"/>
    </row>
    <row r="19" spans="3:3" x14ac:dyDescent="0.2">
      <c r="C19" s="9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topLeftCell="B1" workbookViewId="0">
      <selection activeCell="F10" sqref="F10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5" x14ac:dyDescent="0.2">
      <c r="A3" s="7"/>
      <c r="B3" s="7"/>
      <c r="C3" s="18"/>
      <c r="D3" s="19"/>
      <c r="E3" s="7"/>
      <c r="F3" s="7"/>
      <c r="G3" s="7"/>
      <c r="H3" s="19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5" x14ac:dyDescent="0.2">
      <c r="A4" s="7"/>
      <c r="B4" s="7"/>
      <c r="C4" s="7"/>
      <c r="D4" s="19"/>
      <c r="E4" s="7"/>
      <c r="F4" s="7"/>
      <c r="G4" s="7"/>
      <c r="H4" s="19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5" x14ac:dyDescent="0.2">
      <c r="A5" s="7"/>
      <c r="B5" s="7"/>
      <c r="C5" s="7"/>
      <c r="D5" s="19"/>
      <c r="E5" s="7"/>
      <c r="F5" s="7"/>
      <c r="G5" s="7"/>
      <c r="H5" s="19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" x14ac:dyDescent="0.2">
      <c r="A6" s="7"/>
      <c r="B6" s="7"/>
      <c r="C6" s="7"/>
      <c r="D6" s="19"/>
      <c r="E6" s="7"/>
      <c r="F6" s="7"/>
      <c r="G6" s="7"/>
      <c r="H6" s="19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8.5" customHeight="1" x14ac:dyDescent="0.25">
      <c r="A7" s="7"/>
      <c r="B7" s="8"/>
      <c r="C7" s="20">
        <f>'studieretning (mum)'!B7</f>
        <v>0</v>
      </c>
      <c r="D7" s="53" t="str">
        <f>'studieretning (mum)'!C7</f>
        <v xml:space="preserve">         Musik A - Matematik A</v>
      </c>
      <c r="E7" s="53"/>
      <c r="F7" s="53"/>
      <c r="G7" s="53"/>
      <c r="H7" s="54"/>
      <c r="I7" s="54"/>
      <c r="J7" s="54"/>
      <c r="K7" s="51" t="str">
        <f>'studieretning (mum)'!J7</f>
        <v>2024-2027</v>
      </c>
      <c r="L7" s="51"/>
      <c r="M7" s="7"/>
      <c r="N7" s="7"/>
      <c r="O7" s="7"/>
      <c r="P7" s="7"/>
      <c r="Q7" s="7"/>
      <c r="R7" s="7"/>
    </row>
    <row r="8" spans="1:18" ht="15" x14ac:dyDescent="0.2">
      <c r="A8" s="7"/>
      <c r="B8" s="19" t="s">
        <v>31</v>
      </c>
      <c r="C8" s="7"/>
      <c r="D8" s="7"/>
      <c r="E8" s="7"/>
      <c r="F8" s="21"/>
      <c r="G8" s="21"/>
      <c r="H8" s="9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7"/>
      <c r="B9" s="52" t="s">
        <v>0</v>
      </c>
      <c r="C9" s="10" t="str">
        <f>'studieretning (mum)'!B8</f>
        <v>Dansk A</v>
      </c>
      <c r="D9" s="10" t="str">
        <f>'studieretning (mum)'!C8</f>
        <v>Historie A</v>
      </c>
      <c r="E9" s="10" t="str">
        <f>'studieretning (mum)'!D8</f>
        <v>Idræt C</v>
      </c>
      <c r="F9" s="10" t="str">
        <f>'studieretning (mum)'!E8</f>
        <v>Musik A</v>
      </c>
      <c r="G9" s="10" t="str">
        <f>'studieretning (mum)'!F8</f>
        <v>Matematik A</v>
      </c>
      <c r="H9" s="11" t="str">
        <f>'studieretning (mum)'!G8</f>
        <v>Naturvidenskab B</v>
      </c>
      <c r="I9" s="10" t="str">
        <f>'studieretning (mum)'!H8</f>
        <v>Valgfag A, B eller C</v>
      </c>
      <c r="J9" s="10" t="str">
        <f>'studieretning (mum)'!I8</f>
        <v>Valgfag C</v>
      </c>
      <c r="K9" s="12"/>
      <c r="L9" s="10"/>
      <c r="M9" s="10" t="s">
        <v>6</v>
      </c>
      <c r="N9" s="10"/>
      <c r="O9" s="10"/>
      <c r="P9" s="7"/>
      <c r="Q9" s="7"/>
    </row>
    <row r="10" spans="1:18" x14ac:dyDescent="0.2">
      <c r="A10" s="7"/>
      <c r="B10" s="52"/>
      <c r="C10" s="13">
        <v>30</v>
      </c>
      <c r="D10" s="13">
        <v>0</v>
      </c>
      <c r="E10" s="13">
        <v>0</v>
      </c>
      <c r="F10" s="13">
        <v>30</v>
      </c>
      <c r="G10" s="13">
        <v>60</v>
      </c>
      <c r="H10" s="14">
        <v>45</v>
      </c>
      <c r="I10" s="13">
        <v>0</v>
      </c>
      <c r="J10" s="13">
        <v>0</v>
      </c>
      <c r="K10" s="15"/>
      <c r="L10" s="13"/>
      <c r="M10" s="13">
        <v>30</v>
      </c>
      <c r="N10" s="13"/>
      <c r="O10" s="13">
        <f>SUM(C10:N10)</f>
        <v>195</v>
      </c>
      <c r="P10" s="7"/>
      <c r="Q10" s="7"/>
    </row>
    <row r="11" spans="1:18" x14ac:dyDescent="0.2">
      <c r="A11" s="7"/>
      <c r="B11" s="52" t="s">
        <v>1</v>
      </c>
      <c r="C11" s="10" t="str">
        <f>'studieretning (mum)'!B9</f>
        <v>Dansk A</v>
      </c>
      <c r="D11" s="10" t="str">
        <f>'studieretning (mum)'!C9</f>
        <v>Historie A</v>
      </c>
      <c r="E11" s="10" t="str">
        <f>'studieretning (mum)'!D9</f>
        <v>Idræt C</v>
      </c>
      <c r="F11" s="10" t="str">
        <f>'studieretning (mum)'!E9</f>
        <v>Musik A</v>
      </c>
      <c r="G11" s="10" t="str">
        <f>'studieretning (mum)'!F9</f>
        <v>Matematik A</v>
      </c>
      <c r="H11" s="22" t="str">
        <f>'studieretning (mum)'!G9</f>
        <v>Kemi C /  Naturgeografi C</v>
      </c>
      <c r="I11" s="22" t="str">
        <f>'studieretning (mum)'!H9</f>
        <v>Oldtidskundskab C</v>
      </c>
      <c r="J11" s="10" t="str">
        <f>'studieretning (mum)'!I9</f>
        <v>Engelsk B</v>
      </c>
      <c r="K11" s="10" t="str">
        <f>'studieretning (mum)'!J9</f>
        <v>Religion C</v>
      </c>
      <c r="L11" s="10" t="str">
        <f>'studieretning (mum)'!K9</f>
        <v>2.fremmedsprog</v>
      </c>
      <c r="M11" s="10" t="s">
        <v>7</v>
      </c>
      <c r="N11" s="10"/>
      <c r="O11" s="10"/>
      <c r="P11" s="7"/>
      <c r="Q11" s="7"/>
    </row>
    <row r="12" spans="1:18" x14ac:dyDescent="0.2">
      <c r="A12" s="7"/>
      <c r="B12" s="52"/>
      <c r="C12" s="13">
        <v>30</v>
      </c>
      <c r="D12" s="13">
        <v>0</v>
      </c>
      <c r="E12" s="13">
        <v>0</v>
      </c>
      <c r="F12" s="13">
        <v>30</v>
      </c>
      <c r="G12" s="13">
        <v>60</v>
      </c>
      <c r="H12" s="13">
        <v>10</v>
      </c>
      <c r="I12" s="13">
        <v>0</v>
      </c>
      <c r="J12" s="16">
        <v>25</v>
      </c>
      <c r="K12" s="13">
        <v>0</v>
      </c>
      <c r="L12" s="13">
        <v>25</v>
      </c>
      <c r="M12" s="13">
        <v>15</v>
      </c>
      <c r="N12" s="13"/>
      <c r="O12" s="13">
        <f>SUM(C12:N12)</f>
        <v>195</v>
      </c>
      <c r="P12" s="7"/>
      <c r="Q12" s="7"/>
    </row>
    <row r="13" spans="1:18" x14ac:dyDescent="0.2">
      <c r="A13" s="7"/>
      <c r="B13" s="52" t="s">
        <v>2</v>
      </c>
      <c r="C13" s="10" t="str">
        <f>'studieretning (mum)'!B10</f>
        <v>Dansk A</v>
      </c>
      <c r="D13" s="10" t="str">
        <f>'studieretning (mum)'!C10</f>
        <v>Historie A</v>
      </c>
      <c r="E13" s="10" t="str">
        <f>'studieretning (mum)'!D10</f>
        <v>Idræt C</v>
      </c>
      <c r="F13" s="10" t="str">
        <f>'studieretning (mum)'!E10</f>
        <v>Musik A</v>
      </c>
      <c r="G13" s="10" t="str">
        <f>'studieretning (mum)'!F10</f>
        <v>Matematik A</v>
      </c>
      <c r="H13" s="10" t="str">
        <f>'studieretning (mum)'!G10</f>
        <v>Samfundsfag C</v>
      </c>
      <c r="I13" s="10" t="str">
        <f>'studieretning (mum)'!H10</f>
        <v>Fysik C</v>
      </c>
      <c r="J13" s="10" t="str">
        <f>'studieretning (mum)'!I10</f>
        <v>Engelsk B</v>
      </c>
      <c r="K13" s="10" t="str">
        <f>'studieretning (mum)'!J10</f>
        <v>Biologi C</v>
      </c>
      <c r="L13" s="10" t="str">
        <f>'studieretning (mum)'!K10</f>
        <v>2.fremmedsprog</v>
      </c>
      <c r="M13" s="10" t="s">
        <v>4</v>
      </c>
      <c r="N13" s="10" t="s">
        <v>3</v>
      </c>
      <c r="O13" s="10"/>
      <c r="P13" s="7"/>
      <c r="Q13" s="7"/>
    </row>
    <row r="14" spans="1:18" x14ac:dyDescent="0.2">
      <c r="A14" s="7"/>
      <c r="B14" s="52"/>
      <c r="C14" s="13">
        <v>35</v>
      </c>
      <c r="D14" s="13">
        <v>10</v>
      </c>
      <c r="E14" s="13">
        <v>0</v>
      </c>
      <c r="F14" s="13">
        <v>20</v>
      </c>
      <c r="G14" s="13">
        <v>40</v>
      </c>
      <c r="H14" s="13">
        <v>0</v>
      </c>
      <c r="I14" s="13">
        <v>10</v>
      </c>
      <c r="J14" s="13">
        <v>20</v>
      </c>
      <c r="K14" s="13">
        <v>10</v>
      </c>
      <c r="L14" s="13">
        <v>15</v>
      </c>
      <c r="M14" s="13">
        <v>4</v>
      </c>
      <c r="N14" s="13">
        <v>0</v>
      </c>
      <c r="O14" s="13">
        <f>SUM(C14:N14)</f>
        <v>164</v>
      </c>
      <c r="P14" s="7"/>
      <c r="Q14" s="7"/>
    </row>
    <row r="15" spans="1:18" x14ac:dyDescent="0.2">
      <c r="A15" s="7"/>
      <c r="B15" s="16"/>
      <c r="C15" s="16">
        <f>C14+C12+C10</f>
        <v>95</v>
      </c>
      <c r="D15" s="16">
        <f>D14+D12+D10</f>
        <v>10</v>
      </c>
      <c r="E15" s="16">
        <f>E14+E12+E10</f>
        <v>0</v>
      </c>
      <c r="F15" s="16">
        <f>F14+F12+F10</f>
        <v>80</v>
      </c>
      <c r="G15" s="16">
        <f>G14+G12+G10</f>
        <v>160</v>
      </c>
      <c r="H15" s="16"/>
      <c r="I15" s="16"/>
      <c r="J15" s="16">
        <f>J14+J12</f>
        <v>45</v>
      </c>
      <c r="K15" s="16"/>
      <c r="L15" s="16">
        <f>L14+L12</f>
        <v>40</v>
      </c>
      <c r="M15" s="16"/>
      <c r="N15" s="17" t="s">
        <v>9</v>
      </c>
      <c r="O15" s="17">
        <f>SUM(O9:O14)</f>
        <v>554</v>
      </c>
      <c r="P15" s="7"/>
      <c r="Q15" s="7"/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7"/>
      <c r="B19" s="7"/>
      <c r="C19" s="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0" sqref="F10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40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B5" sqref="B5"/>
    </sheetView>
  </sheetViews>
  <sheetFormatPr defaultRowHeight="15" x14ac:dyDescent="0.25"/>
  <cols>
    <col min="1" max="1" width="14.42578125" style="37" customWidth="1"/>
    <col min="2" max="2" width="20.7109375" style="37" bestFit="1" customWidth="1"/>
    <col min="3" max="3" width="13.5703125" style="37" bestFit="1" customWidth="1"/>
    <col min="4" max="4" width="15.5703125" style="37" bestFit="1" customWidth="1"/>
    <col min="5" max="5" width="20.7109375" style="37" bestFit="1" customWidth="1"/>
    <col min="6" max="6" width="20.5703125" style="37" bestFit="1" customWidth="1"/>
    <col min="7" max="8" width="20.7109375" style="37" bestFit="1" customWidth="1"/>
    <col min="9" max="9" width="23.140625" style="37" bestFit="1" customWidth="1"/>
    <col min="10" max="16384" width="9.140625" style="37"/>
  </cols>
  <sheetData>
    <row r="1" spans="1:9" x14ac:dyDescent="0.25">
      <c r="A1" s="36" t="s">
        <v>25</v>
      </c>
      <c r="B1" s="36" t="s">
        <v>48</v>
      </c>
      <c r="C1" s="36" t="s">
        <v>26</v>
      </c>
      <c r="D1" s="37" t="s">
        <v>49</v>
      </c>
      <c r="E1" s="37" t="s">
        <v>50</v>
      </c>
      <c r="F1" s="38" t="s">
        <v>47</v>
      </c>
      <c r="G1" s="38" t="s">
        <v>74</v>
      </c>
      <c r="H1" s="36" t="s">
        <v>74</v>
      </c>
      <c r="I1" s="36" t="s">
        <v>82</v>
      </c>
    </row>
    <row r="2" spans="1:9" x14ac:dyDescent="0.25">
      <c r="A2" s="39" t="s">
        <v>13</v>
      </c>
      <c r="B2" s="36" t="s">
        <v>27</v>
      </c>
      <c r="C2" s="40" t="s">
        <v>51</v>
      </c>
      <c r="D2" s="37" t="s">
        <v>65</v>
      </c>
      <c r="E2" s="37" t="s">
        <v>65</v>
      </c>
      <c r="F2" s="41" t="s">
        <v>62</v>
      </c>
      <c r="G2" s="38" t="s">
        <v>27</v>
      </c>
      <c r="H2" s="36" t="s">
        <v>27</v>
      </c>
      <c r="I2" s="36" t="s">
        <v>20</v>
      </c>
    </row>
    <row r="3" spans="1:9" x14ac:dyDescent="0.25">
      <c r="A3" s="39" t="s">
        <v>14</v>
      </c>
      <c r="B3" s="39" t="s">
        <v>62</v>
      </c>
      <c r="C3" s="40" t="s">
        <v>52</v>
      </c>
      <c r="D3" s="42" t="s">
        <v>13</v>
      </c>
      <c r="E3" s="42" t="s">
        <v>13</v>
      </c>
      <c r="F3" s="41" t="s">
        <v>34</v>
      </c>
      <c r="G3" s="43" t="s">
        <v>65</v>
      </c>
      <c r="H3" s="44" t="s">
        <v>65</v>
      </c>
      <c r="I3" s="36" t="s">
        <v>29</v>
      </c>
    </row>
    <row r="4" spans="1:9" x14ac:dyDescent="0.25">
      <c r="A4" s="36" t="s">
        <v>80</v>
      </c>
      <c r="B4" s="39" t="s">
        <v>91</v>
      </c>
      <c r="C4" s="40" t="s">
        <v>59</v>
      </c>
      <c r="D4" s="45" t="s">
        <v>54</v>
      </c>
      <c r="E4" s="37" t="s">
        <v>63</v>
      </c>
      <c r="F4" s="41" t="s">
        <v>84</v>
      </c>
      <c r="G4" s="41" t="s">
        <v>62</v>
      </c>
      <c r="H4" s="40" t="s">
        <v>62</v>
      </c>
    </row>
    <row r="5" spans="1:9" x14ac:dyDescent="0.25">
      <c r="A5" s="40" t="s">
        <v>15</v>
      </c>
      <c r="B5" s="39" t="s">
        <v>34</v>
      </c>
      <c r="C5" s="40" t="s">
        <v>53</v>
      </c>
      <c r="D5" s="42" t="s">
        <v>14</v>
      </c>
      <c r="E5" s="37" t="s">
        <v>68</v>
      </c>
      <c r="F5" s="41" t="s">
        <v>30</v>
      </c>
      <c r="G5" s="41" t="s">
        <v>13</v>
      </c>
      <c r="H5" s="40" t="s">
        <v>13</v>
      </c>
    </row>
    <row r="6" spans="1:9" x14ac:dyDescent="0.25">
      <c r="B6" s="39" t="s">
        <v>84</v>
      </c>
      <c r="D6" s="42" t="s">
        <v>17</v>
      </c>
      <c r="E6" s="45" t="s">
        <v>66</v>
      </c>
      <c r="F6" s="41" t="s">
        <v>12</v>
      </c>
      <c r="G6" s="46" t="s">
        <v>34</v>
      </c>
      <c r="H6" s="40" t="s">
        <v>91</v>
      </c>
    </row>
    <row r="7" spans="1:9" x14ac:dyDescent="0.25">
      <c r="B7" s="39" t="s">
        <v>21</v>
      </c>
      <c r="D7" s="42" t="s">
        <v>16</v>
      </c>
      <c r="E7" s="42" t="s">
        <v>14</v>
      </c>
      <c r="G7" s="46" t="s">
        <v>84</v>
      </c>
      <c r="H7" s="39" t="s">
        <v>83</v>
      </c>
    </row>
    <row r="8" spans="1:9" x14ac:dyDescent="0.25">
      <c r="B8" s="39" t="s">
        <v>22</v>
      </c>
      <c r="D8" s="45" t="s">
        <v>32</v>
      </c>
      <c r="E8" s="42" t="s">
        <v>17</v>
      </c>
      <c r="G8" s="41" t="s">
        <v>21</v>
      </c>
      <c r="H8" s="39" t="s">
        <v>34</v>
      </c>
    </row>
    <row r="9" spans="1:9" x14ac:dyDescent="0.25">
      <c r="B9" s="39" t="s">
        <v>55</v>
      </c>
      <c r="D9" s="45" t="s">
        <v>33</v>
      </c>
      <c r="E9" s="42" t="s">
        <v>16</v>
      </c>
      <c r="G9" s="41" t="s">
        <v>22</v>
      </c>
      <c r="H9" s="39" t="s">
        <v>84</v>
      </c>
    </row>
    <row r="10" spans="1:9" x14ac:dyDescent="0.25">
      <c r="B10" s="36" t="s">
        <v>81</v>
      </c>
      <c r="D10" s="45" t="s">
        <v>19</v>
      </c>
      <c r="E10" s="45" t="s">
        <v>32</v>
      </c>
      <c r="G10" s="41" t="s">
        <v>55</v>
      </c>
      <c r="H10" s="36" t="s">
        <v>75</v>
      </c>
    </row>
    <row r="11" spans="1:9" x14ac:dyDescent="0.25">
      <c r="B11" s="39" t="s">
        <v>60</v>
      </c>
      <c r="D11" s="45" t="s">
        <v>56</v>
      </c>
      <c r="E11" s="45" t="s">
        <v>33</v>
      </c>
      <c r="G11" s="41" t="s">
        <v>14</v>
      </c>
      <c r="H11" s="40" t="s">
        <v>21</v>
      </c>
    </row>
    <row r="12" spans="1:9" x14ac:dyDescent="0.25">
      <c r="B12" s="39" t="s">
        <v>20</v>
      </c>
      <c r="E12" s="45" t="s">
        <v>64</v>
      </c>
      <c r="G12" s="41" t="s">
        <v>17</v>
      </c>
      <c r="H12" s="36" t="s">
        <v>63</v>
      </c>
    </row>
    <row r="13" spans="1:9" x14ac:dyDescent="0.25">
      <c r="B13" s="39" t="s">
        <v>18</v>
      </c>
      <c r="E13" s="45" t="s">
        <v>19</v>
      </c>
      <c r="G13" s="46" t="s">
        <v>60</v>
      </c>
      <c r="H13" s="40" t="s">
        <v>22</v>
      </c>
    </row>
    <row r="14" spans="1:9" x14ac:dyDescent="0.25">
      <c r="B14" s="39" t="s">
        <v>30</v>
      </c>
      <c r="E14" s="37" t="s">
        <v>70</v>
      </c>
      <c r="G14" s="46" t="s">
        <v>20</v>
      </c>
      <c r="H14" s="36" t="s">
        <v>68</v>
      </c>
    </row>
    <row r="15" spans="1:9" x14ac:dyDescent="0.25">
      <c r="B15" s="39" t="s">
        <v>29</v>
      </c>
      <c r="E15" s="37" t="s">
        <v>69</v>
      </c>
      <c r="G15" s="46" t="s">
        <v>61</v>
      </c>
      <c r="H15" s="36" t="s">
        <v>54</v>
      </c>
    </row>
    <row r="16" spans="1:9" x14ac:dyDescent="0.25">
      <c r="B16" s="39" t="s">
        <v>23</v>
      </c>
      <c r="E16" s="45" t="s">
        <v>67</v>
      </c>
      <c r="G16" s="46" t="s">
        <v>18</v>
      </c>
      <c r="H16" s="36" t="s">
        <v>66</v>
      </c>
    </row>
    <row r="17" spans="2:8" x14ac:dyDescent="0.25">
      <c r="B17" s="39" t="s">
        <v>24</v>
      </c>
      <c r="G17" s="46" t="s">
        <v>72</v>
      </c>
      <c r="H17" s="40" t="s">
        <v>55</v>
      </c>
    </row>
    <row r="18" spans="2:8" x14ac:dyDescent="0.25">
      <c r="B18" s="39" t="s">
        <v>57</v>
      </c>
      <c r="E18" s="42"/>
      <c r="G18" s="46" t="s">
        <v>32</v>
      </c>
      <c r="H18" s="40" t="s">
        <v>14</v>
      </c>
    </row>
    <row r="19" spans="2:8" x14ac:dyDescent="0.25">
      <c r="E19" s="42"/>
      <c r="G19" s="46" t="s">
        <v>30</v>
      </c>
      <c r="H19" s="36" t="s">
        <v>81</v>
      </c>
    </row>
    <row r="20" spans="2:8" x14ac:dyDescent="0.25">
      <c r="E20" s="42"/>
      <c r="G20" s="46" t="s">
        <v>33</v>
      </c>
      <c r="H20" s="40" t="s">
        <v>17</v>
      </c>
    </row>
    <row r="21" spans="2:8" x14ac:dyDescent="0.25">
      <c r="E21" s="42"/>
      <c r="G21" s="46" t="s">
        <v>12</v>
      </c>
      <c r="H21" s="39" t="s">
        <v>60</v>
      </c>
    </row>
    <row r="22" spans="2:8" x14ac:dyDescent="0.25">
      <c r="E22" s="42"/>
      <c r="G22" s="46" t="s">
        <v>15</v>
      </c>
      <c r="H22" s="36" t="s">
        <v>80</v>
      </c>
    </row>
    <row r="23" spans="2:8" x14ac:dyDescent="0.25">
      <c r="E23" s="42"/>
      <c r="G23" s="46" t="s">
        <v>23</v>
      </c>
      <c r="H23" s="39" t="s">
        <v>20</v>
      </c>
    </row>
    <row r="24" spans="2:8" x14ac:dyDescent="0.25">
      <c r="E24" s="42"/>
      <c r="G24" s="46" t="s">
        <v>19</v>
      </c>
      <c r="H24" s="39" t="s">
        <v>18</v>
      </c>
    </row>
    <row r="25" spans="2:8" x14ac:dyDescent="0.25">
      <c r="E25" s="42"/>
      <c r="G25" s="46" t="s">
        <v>24</v>
      </c>
      <c r="H25" s="39" t="s">
        <v>32</v>
      </c>
    </row>
    <row r="26" spans="2:8" x14ac:dyDescent="0.25">
      <c r="G26" s="38" t="s">
        <v>73</v>
      </c>
      <c r="H26" s="39" t="s">
        <v>30</v>
      </c>
    </row>
    <row r="27" spans="2:8" x14ac:dyDescent="0.25">
      <c r="G27" s="46" t="s">
        <v>57</v>
      </c>
      <c r="H27" s="39" t="s">
        <v>15</v>
      </c>
    </row>
    <row r="28" spans="2:8" x14ac:dyDescent="0.25">
      <c r="H28" s="36" t="s">
        <v>29</v>
      </c>
    </row>
    <row r="29" spans="2:8" x14ac:dyDescent="0.25">
      <c r="H29" s="36" t="s">
        <v>64</v>
      </c>
    </row>
    <row r="30" spans="2:8" x14ac:dyDescent="0.25">
      <c r="H30" s="39" t="s">
        <v>23</v>
      </c>
    </row>
    <row r="31" spans="2:8" x14ac:dyDescent="0.25">
      <c r="H31" s="39" t="s">
        <v>19</v>
      </c>
    </row>
    <row r="32" spans="2:8" x14ac:dyDescent="0.25">
      <c r="H32" s="39" t="s">
        <v>24</v>
      </c>
    </row>
    <row r="33" spans="8:8" x14ac:dyDescent="0.25">
      <c r="H33" s="36" t="s">
        <v>73</v>
      </c>
    </row>
    <row r="34" spans="8:8" x14ac:dyDescent="0.25">
      <c r="H34" s="36" t="s">
        <v>70</v>
      </c>
    </row>
    <row r="35" spans="8:8" x14ac:dyDescent="0.25">
      <c r="H35" s="36" t="s">
        <v>69</v>
      </c>
    </row>
    <row r="36" spans="8:8" x14ac:dyDescent="0.25">
      <c r="H36" s="36" t="s">
        <v>56</v>
      </c>
    </row>
    <row r="37" spans="8:8" x14ac:dyDescent="0.25">
      <c r="H37" s="36" t="s">
        <v>67</v>
      </c>
    </row>
    <row r="38" spans="8:8" x14ac:dyDescent="0.25">
      <c r="H38" s="39" t="s">
        <v>57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C1:C5" xr:uid="{1ABA7A69-EB6B-4DD4-A28B-1B76771A79ED}">
      <formula1>$C$1:$C$5</formula1>
    </dataValidation>
    <dataValidation type="list" allowBlank="1" showInputMessage="1" showErrorMessage="1" sqref="B1 E18:E22 D5:D7 G25 B16:B17 D3:E3 E7:E9 G13:G16 G18 B12:B13 H32 H23:H25 B3:B9 H21 G20" xr:uid="{21A1B605-D6F4-41A1-8D4D-3AAF1A136699}">
      <formula1>valgfag_C_mum</formula1>
    </dataValidation>
    <dataValidation type="list" allowBlank="1" showInputMessage="1" showErrorMessage="1" sqref="A1:A3" xr:uid="{CDA37AC9-F844-4572-81EB-8F0F1B0D4161}">
      <formula1>naturv.fag_B_mum</formula1>
    </dataValidation>
  </dataValidations>
  <pageMargins left="0.25" right="0.25" top="0.75" bottom="0.75" header="0.3" footer="0.3"/>
  <pageSetup paperSize="9" scale="95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(mum)</vt:lpstr>
      <vt:lpstr>antal lektioner (mum)</vt:lpstr>
      <vt:lpstr>fordybelsestid (mum)</vt:lpstr>
      <vt:lpstr>større skriftlige opgaver (mum)</vt:lpstr>
      <vt:lpstr>valgfag (mum)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2017-09-05T13:38:31Z</cp:lastPrinted>
  <dcterms:created xsi:type="dcterms:W3CDTF">2009-05-12T11:16:16Z</dcterms:created>
  <dcterms:modified xsi:type="dcterms:W3CDTF">2026-01-15T14:17:25Z</dcterms:modified>
</cp:coreProperties>
</file>